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Dropbox\LisandLaura-secret\BroschürenVerkauf\"/>
    </mc:Choice>
  </mc:AlternateContent>
  <xr:revisionPtr revIDLastSave="0" documentId="13_ncr:1_{ACE5BEF8-23BE-4884-AAA2-FC09F2C83E73}" xr6:coauthVersionLast="47" xr6:coauthVersionMax="47" xr10:uidLastSave="{00000000-0000-0000-0000-000000000000}"/>
  <bookViews>
    <workbookView xWindow="-120" yWindow="-120" windowWidth="29040" windowHeight="15840" xr2:uid="{AAEB8CBB-0A10-4404-8632-059FDAF46620}"/>
  </bookViews>
  <sheets>
    <sheet name="Bestellungen" sheetId="1" r:id="rId1"/>
    <sheet name="Ausgab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2" i="1" l="1"/>
  <c r="V40" i="1"/>
  <c r="V39" i="1"/>
  <c r="L31" i="1"/>
  <c r="V31" i="1"/>
  <c r="U31" i="1"/>
  <c r="I31" i="1"/>
  <c r="T28" i="1"/>
  <c r="V28" i="1" s="1"/>
  <c r="E39" i="1"/>
  <c r="D39" i="1"/>
  <c r="E37" i="1"/>
  <c r="D37" i="1"/>
  <c r="E35" i="1"/>
  <c r="D35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9" i="1"/>
  <c r="V30" i="1"/>
  <c r="V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H31" i="1"/>
  <c r="G31" i="1"/>
  <c r="F31" i="1"/>
  <c r="T30" i="1"/>
  <c r="T29" i="1"/>
  <c r="T27" i="1"/>
  <c r="T26" i="1"/>
  <c r="T25" i="1"/>
  <c r="T24" i="1"/>
  <c r="T23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L2" i="1"/>
  <c r="J31" i="1"/>
  <c r="M31" i="1"/>
  <c r="R31" i="1"/>
  <c r="P31" i="1"/>
  <c r="N31" i="1"/>
  <c r="T31" i="1" l="1"/>
</calcChain>
</file>

<file path=xl/sharedStrings.xml><?xml version="1.0" encoding="utf-8"?>
<sst xmlns="http://schemas.openxmlformats.org/spreadsheetml/2006/main" count="156" uniqueCount="145">
  <si>
    <t>Vorname</t>
  </si>
  <si>
    <t>NachnameSchule</t>
  </si>
  <si>
    <t>Adresse</t>
  </si>
  <si>
    <t>e-mail</t>
  </si>
  <si>
    <t>RD</t>
  </si>
  <si>
    <t>ME</t>
  </si>
  <si>
    <t>GR</t>
  </si>
  <si>
    <t>Betrag</t>
  </si>
  <si>
    <t>Porto</t>
  </si>
  <si>
    <t>comment</t>
  </si>
  <si>
    <t>bezahlt</t>
  </si>
  <si>
    <t>RD Klasse</t>
  </si>
  <si>
    <t>ME Klasse</t>
  </si>
  <si>
    <t>GR Klasse</t>
  </si>
  <si>
    <t>Eva</t>
  </si>
  <si>
    <t>Lechner</t>
  </si>
  <si>
    <t>Wagnastrasse 6, 8430 Leibnitz</t>
  </si>
  <si>
    <t>LECHNER.Eva@gym-leibnitz.at</t>
  </si>
  <si>
    <t>Verena</t>
  </si>
  <si>
    <t>Sturm</t>
  </si>
  <si>
    <t>MS Arnfels, Arnfels 190, 8454 Arnfels</t>
  </si>
  <si>
    <t>Verena.Sturm@msarnfels.at</t>
  </si>
  <si>
    <t>Kristin</t>
  </si>
  <si>
    <t>Gepperth</t>
  </si>
  <si>
    <t>MS Ehrenhausen</t>
  </si>
  <si>
    <t>Georgigasse 270, 8461 Ehrenhausen</t>
  </si>
  <si>
    <t>kr.gepperth@gmail.com</t>
  </si>
  <si>
    <t>Gudrun</t>
  </si>
  <si>
    <t>Vogl</t>
  </si>
  <si>
    <t>MS Bad Schwanberg</t>
  </si>
  <si>
    <t>Mainsdorferstrasse 18, 8541 Schwanberg </t>
  </si>
  <si>
    <t>Gudrun.VOGL@ms-badschwanberg.at</t>
  </si>
  <si>
    <t>Christine</t>
  </si>
  <si>
    <t>Grass-Muther</t>
  </si>
  <si>
    <t>BG Bludenz</t>
  </si>
  <si>
    <t>Unterfeldstrasse 11, 6700 Bludenz</t>
  </si>
  <si>
    <t>christine.grass@ph-vorarlberg.ac.at</t>
  </si>
  <si>
    <t>Tanja</t>
  </si>
  <si>
    <t>Zoppel</t>
  </si>
  <si>
    <t>zoppel.tanja@mslochau.at</t>
  </si>
  <si>
    <t xml:space="preserve">Dagmar </t>
  </si>
  <si>
    <t>Egle</t>
  </si>
  <si>
    <t>egle@msls.edu.dornbirn.at</t>
  </si>
  <si>
    <t>Ute</t>
  </si>
  <si>
    <t>Bauer</t>
  </si>
  <si>
    <t>BG Villach, St. Martin</t>
  </si>
  <si>
    <t>Ute.Bauer@it-gymnasium.at</t>
  </si>
  <si>
    <t>Malin</t>
  </si>
  <si>
    <t>Lazerweg 5, 6714 Nüziders</t>
  </si>
  <si>
    <t>malindagmar@hotmail.com</t>
  </si>
  <si>
    <t>Sandra</t>
  </si>
  <si>
    <t>Achleitner</t>
  </si>
  <si>
    <t>Gartengasse 147, 8224 Kaindorf</t>
  </si>
  <si>
    <t>mag.achleitner@gmail.com</t>
  </si>
  <si>
    <t>Elisabeth</t>
  </si>
  <si>
    <t>Seidler</t>
  </si>
  <si>
    <t>MS St Ruprecht/Raab</t>
  </si>
  <si>
    <t>Hauptschulgasse 260, 8181 St Ruprecht/Raab</t>
  </si>
  <si>
    <t>elisabeth.SEIDLER@mittelschule-struprecht.at</t>
  </si>
  <si>
    <t>Katharina</t>
  </si>
  <si>
    <t>Heschl</t>
  </si>
  <si>
    <t>Mittelschule Fürstenfeld</t>
  </si>
  <si>
    <t>Schillerplatz 2, 8280 Fürstenfeld</t>
  </si>
  <si>
    <t>Katharina.Heschl@msfuerstenfeld.stmk.schule</t>
  </si>
  <si>
    <t>Susanne</t>
  </si>
  <si>
    <t>Riesenhuber</t>
  </si>
  <si>
    <t>Hauptstraße 22, 3375 Krummnussbaum</t>
  </si>
  <si>
    <t>su.weigl@icloud.com</t>
  </si>
  <si>
    <t>Barbara</t>
  </si>
  <si>
    <t>Scheichl</t>
  </si>
  <si>
    <t>Tautendorf 18, 3571 Gars am Kamp</t>
  </si>
  <si>
    <t>barbara.scheichl@nms-horn.ac.at</t>
  </si>
  <si>
    <t>Lois</t>
  </si>
  <si>
    <t>Rhomberg-Harrison</t>
  </si>
  <si>
    <t>Neurissener Anger 10, 1220 Wien</t>
  </si>
  <si>
    <t>lois.rhomberg@gmail.com</t>
  </si>
  <si>
    <t>Birgit</t>
  </si>
  <si>
    <t>Harrer</t>
  </si>
  <si>
    <t>3812 NMS &amp; VS Groß-Siegharts</t>
  </si>
  <si>
    <t>90371746@schule-noe.at</t>
  </si>
  <si>
    <t>Karina</t>
  </si>
  <si>
    <t>Böck</t>
  </si>
  <si>
    <t>Eduard Freunthallerstraße 41, 3340 Waidhofen/Ybbs</t>
  </si>
  <si>
    <t>karina.boeck@a1.net</t>
  </si>
  <si>
    <t>Mauritsch</t>
  </si>
  <si>
    <t>Mittelschule Jakob Thoma</t>
  </si>
  <si>
    <t>Jakob Thomastrasse 20, 2340 Mödling</t>
  </si>
  <si>
    <t>Haupt-Wagner</t>
  </si>
  <si>
    <t>BG/BRG Gleisdorf</t>
  </si>
  <si>
    <t>dagmarhaupt@aon.at</t>
  </si>
  <si>
    <t>Renate</t>
  </si>
  <si>
    <t>Kiemayer</t>
  </si>
  <si>
    <t>Europamittelschule Strasshof an der Nordbahn</t>
  </si>
  <si>
    <t>Schönkirchner Straße 5, 2231 Strasshof an der Nordbahn</t>
  </si>
  <si>
    <t>renate.kiemayer@schule-noe.at</t>
  </si>
  <si>
    <t>Michaela</t>
  </si>
  <si>
    <t>Mathies</t>
  </si>
  <si>
    <t>michaela.mathies@nms-horn.ac.at</t>
  </si>
  <si>
    <t>Jenny</t>
  </si>
  <si>
    <t>Trampus</t>
  </si>
  <si>
    <t>MS Köflach</t>
  </si>
  <si>
    <t>jenny.trampus@hotmail.com</t>
  </si>
  <si>
    <t>Regina</t>
  </si>
  <si>
    <t>Vonier-Maier</t>
  </si>
  <si>
    <t>(Kontakt über Grass-Muther)</t>
  </si>
  <si>
    <t>Schmittagasse 5a, 6773 Vandans</t>
  </si>
  <si>
    <t>Sarah</t>
  </si>
  <si>
    <t>Berger</t>
  </si>
  <si>
    <t>Julius-Tandler Platz 11/22, 1090 Wien</t>
  </si>
  <si>
    <t>sarahberger144@hotmail.com</t>
  </si>
  <si>
    <t>Stefan</t>
  </si>
  <si>
    <t>Satzger</t>
  </si>
  <si>
    <t>Schulzentrum Kleinwalsertal</t>
  </si>
  <si>
    <t>In den Hägen 2, 87568 Hirschegg</t>
  </si>
  <si>
    <t>stefan.satzger@schulzentrum-kleinwalsertal.at</t>
  </si>
  <si>
    <t>Porto? Je 2 gratis</t>
  </si>
  <si>
    <t>Gertrund</t>
  </si>
  <si>
    <t>Raggam</t>
  </si>
  <si>
    <t>MS Neudau</t>
  </si>
  <si>
    <t>Schulgasse 2, 8292 Neudau</t>
  </si>
  <si>
    <t>gerti.raggam@gmx.at</t>
  </si>
  <si>
    <t xml:space="preserve">abgeholt </t>
  </si>
  <si>
    <t>Summe</t>
  </si>
  <si>
    <t>Ausgaben Lis</t>
  </si>
  <si>
    <t>Ausgaben Laura</t>
  </si>
  <si>
    <t xml:space="preserve">Porto </t>
  </si>
  <si>
    <t>73,36</t>
  </si>
  <si>
    <t>GRATIS</t>
  </si>
  <si>
    <t>Prevolnik</t>
  </si>
  <si>
    <t>verena.prevolnik@edu.uni-graz.at&gt;</t>
  </si>
  <si>
    <t>Gesamt</t>
  </si>
  <si>
    <t>sonderpreis</t>
  </si>
  <si>
    <t>wird abgeholt</t>
  </si>
  <si>
    <t>noch nicht verschickt</t>
  </si>
  <si>
    <t>Bestellungen ME Book</t>
  </si>
  <si>
    <t>Druck Me Book</t>
  </si>
  <si>
    <t>Druck Reading Diary</t>
  </si>
  <si>
    <t>Bestellungen Reading Diary</t>
  </si>
  <si>
    <t>Druck Grammar Book</t>
  </si>
  <si>
    <t>Bestellungen Grammar Book</t>
  </si>
  <si>
    <t>Lagerstand nach Versendung</t>
  </si>
  <si>
    <t>Kosten Druck</t>
  </si>
  <si>
    <t>geschätzt</t>
  </si>
  <si>
    <t>Kosten Post</t>
  </si>
  <si>
    <t>Gewinn geschätzt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</si>
</sst>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570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4" fillId="7" borderId="0" applyNumberFormat="0" applyBorder="0" applyAlignment="0" applyProtection="0"/>
    <xf numFmtId="0" fontId="9" fillId="8" borderId="0" applyNumberFormat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center" indent="1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left" vertical="center" indent="1"/>
    </xf>
    <xf numFmtId="0" fontId="3" fillId="2" borderId="0" xfId="1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4" borderId="0" xfId="0" applyFont="1" applyFill="1"/>
    <xf numFmtId="0" fontId="1" fillId="4" borderId="0" xfId="0" applyFont="1" applyFill="1" applyAlignment="1">
      <alignment wrapText="1"/>
    </xf>
    <xf numFmtId="0" fontId="3" fillId="4" borderId="0" xfId="1" applyFill="1"/>
    <xf numFmtId="0" fontId="5" fillId="5" borderId="0" xfId="2"/>
    <xf numFmtId="0" fontId="5" fillId="5" borderId="0" xfId="2" applyAlignment="1">
      <alignment vertical="center"/>
    </xf>
    <xf numFmtId="0" fontId="6" fillId="6" borderId="0" xfId="3"/>
    <xf numFmtId="0" fontId="6" fillId="6" borderId="0" xfId="3" applyAlignment="1">
      <alignment vertical="center"/>
    </xf>
    <xf numFmtId="0" fontId="4" fillId="7" borderId="0" xfId="4"/>
    <xf numFmtId="0" fontId="7" fillId="0" borderId="0" xfId="0" applyFont="1"/>
    <xf numFmtId="0" fontId="7" fillId="0" borderId="0" xfId="0" applyFont="1" applyAlignment="1">
      <alignment wrapText="1"/>
    </xf>
    <xf numFmtId="0" fontId="7" fillId="5" borderId="0" xfId="2" applyFont="1"/>
    <xf numFmtId="0" fontId="7" fillId="6" borderId="0" xfId="3" applyFont="1"/>
    <xf numFmtId="0" fontId="7" fillId="7" borderId="0" xfId="4" applyFont="1"/>
    <xf numFmtId="0" fontId="7" fillId="5" borderId="0" xfId="2" applyFont="1" applyAlignment="1">
      <alignment vertical="center"/>
    </xf>
    <xf numFmtId="0" fontId="8" fillId="0" borderId="0" xfId="1" applyFont="1"/>
    <xf numFmtId="0" fontId="3" fillId="0" borderId="0" xfId="1"/>
    <xf numFmtId="0" fontId="1" fillId="0" borderId="1" xfId="0" applyFont="1" applyBorder="1"/>
    <xf numFmtId="0" fontId="2" fillId="0" borderId="2" xfId="0" applyFont="1" applyBorder="1"/>
    <xf numFmtId="0" fontId="1" fillId="0" borderId="3" xfId="0" applyFont="1" applyBorder="1"/>
    <xf numFmtId="0" fontId="1" fillId="4" borderId="3" xfId="0" applyFont="1" applyFill="1" applyBorder="1"/>
    <xf numFmtId="0" fontId="0" fillId="0" borderId="3" xfId="0" applyFont="1" applyBorder="1"/>
    <xf numFmtId="0" fontId="0" fillId="2" borderId="3" xfId="0" applyFont="1" applyFill="1" applyBorder="1"/>
    <xf numFmtId="0" fontId="7" fillId="0" borderId="3" xfId="0" applyFont="1" applyBorder="1"/>
    <xf numFmtId="0" fontId="0" fillId="4" borderId="3" xfId="0" applyFont="1" applyFill="1" applyBorder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3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7" fillId="0" borderId="0" xfId="0" applyFont="1" applyFill="1"/>
    <xf numFmtId="0" fontId="7" fillId="0" borderId="0" xfId="0" applyFont="1" applyFill="1" applyAlignment="1">
      <alignment wrapText="1"/>
    </xf>
    <xf numFmtId="0" fontId="2" fillId="0" borderId="3" xfId="0" applyFont="1" applyFill="1" applyBorder="1"/>
    <xf numFmtId="0" fontId="10" fillId="0" borderId="3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0" fillId="0" borderId="1" xfId="0" applyBorder="1" applyAlignment="1">
      <alignment wrapText="1"/>
    </xf>
    <xf numFmtId="0" fontId="18" fillId="0" borderId="1" xfId="0" applyFont="1" applyBorder="1" applyAlignment="1">
      <alignment horizontal="left"/>
    </xf>
    <xf numFmtId="0" fontId="18" fillId="0" borderId="1" xfId="0" applyFont="1" applyBorder="1" applyAlignment="1"/>
    <xf numFmtId="0" fontId="12" fillId="0" borderId="1" xfId="0" applyFont="1" applyBorder="1"/>
    <xf numFmtId="0" fontId="0" fillId="0" borderId="3" xfId="0" applyFont="1" applyFill="1" applyBorder="1"/>
    <xf numFmtId="0" fontId="9" fillId="8" borderId="0" xfId="5"/>
    <xf numFmtId="0" fontId="1" fillId="0" borderId="4" xfId="0" applyFont="1" applyBorder="1"/>
    <xf numFmtId="0" fontId="0" fillId="0" borderId="4" xfId="0" applyFont="1" applyBorder="1"/>
    <xf numFmtId="0" fontId="1" fillId="0" borderId="6" xfId="0" applyFont="1" applyBorder="1"/>
    <xf numFmtId="0" fontId="0" fillId="0" borderId="6" xfId="0" applyFont="1" applyBorder="1"/>
    <xf numFmtId="0" fontId="13" fillId="3" borderId="5" xfId="0" applyFont="1" applyFill="1" applyBorder="1"/>
    <xf numFmtId="0" fontId="13" fillId="3" borderId="5" xfId="0" applyFont="1" applyFill="1" applyBorder="1" applyAlignment="1">
      <alignment wrapText="1"/>
    </xf>
    <xf numFmtId="0" fontId="14" fillId="5" borderId="5" xfId="2" applyFont="1" applyBorder="1"/>
    <xf numFmtId="0" fontId="14" fillId="9" borderId="5" xfId="2" applyFont="1" applyFill="1" applyBorder="1"/>
    <xf numFmtId="0" fontId="14" fillId="10" borderId="5" xfId="2" applyFont="1" applyFill="1" applyBorder="1"/>
    <xf numFmtId="0" fontId="19" fillId="3" borderId="5" xfId="0" applyFont="1" applyFill="1" applyBorder="1"/>
    <xf numFmtId="0" fontId="13" fillId="3" borderId="7" xfId="0" applyFont="1" applyFill="1" applyBorder="1"/>
    <xf numFmtId="0" fontId="15" fillId="6" borderId="5" xfId="3" applyFont="1" applyBorder="1"/>
    <xf numFmtId="0" fontId="16" fillId="7" borderId="5" xfId="4" applyFont="1" applyBorder="1"/>
    <xf numFmtId="0" fontId="17" fillId="3" borderId="7" xfId="0" applyFont="1" applyFill="1" applyBorder="1"/>
  </cellXfs>
  <cellStyles count="6">
    <cellStyle name="20 % - Akzent1" xfId="4" builtinId="30"/>
    <cellStyle name="Gut" xfId="2" builtinId="26"/>
    <cellStyle name="Link" xfId="1" builtinId="8"/>
    <cellStyle name="Neutral" xfId="3" builtinId="28"/>
    <cellStyle name="Schlecht" xfId="5" builtinId="27"/>
    <cellStyle name="Standard" xfId="0" builtinId="0"/>
  </cellStyles>
  <dxfs count="7"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erena.prevolnik@edu.uni-graz.at" TargetMode="External"/><Relationship Id="rId2" Type="http://schemas.openxmlformats.org/officeDocument/2006/relationships/hyperlink" Target="mailto:sarahberger144@hotmail.com" TargetMode="External"/><Relationship Id="rId1" Type="http://schemas.openxmlformats.org/officeDocument/2006/relationships/hyperlink" Target="mailto:stefan.satzger@schulzentrum-kleinwalsertal.at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58479-FCAD-4327-9FE4-22098EF556A8}">
  <dimension ref="A1:AJ42"/>
  <sheetViews>
    <sheetView tabSelected="1" topLeftCell="A7" zoomScale="80" zoomScaleNormal="40" workbookViewId="0">
      <selection activeCell="T42" sqref="T42"/>
    </sheetView>
  </sheetViews>
  <sheetFormatPr baseColWidth="10" defaultColWidth="9.140625" defaultRowHeight="15" x14ac:dyDescent="0.25"/>
  <cols>
    <col min="1" max="1" width="10.140625" customWidth="1"/>
    <col min="2" max="2" width="14" customWidth="1"/>
    <col min="3" max="3" width="20.7109375" style="8" customWidth="1"/>
    <col min="4" max="4" width="39.140625" style="8" customWidth="1"/>
    <col min="5" max="5" width="48" customWidth="1"/>
    <col min="6" max="6" width="6" style="16" customWidth="1"/>
    <col min="7" max="7" width="5.5703125" style="18" customWidth="1"/>
    <col min="8" max="8" width="4.7109375" style="20" customWidth="1"/>
    <col min="9" max="9" width="7" customWidth="1"/>
    <col min="10" max="10" width="5.42578125" customWidth="1"/>
    <col min="11" max="12" width="10.28515625" style="8" customWidth="1"/>
    <col min="13" max="13" width="9.42578125" style="31" customWidth="1"/>
    <col min="14" max="14" width="8.7109375" style="16"/>
    <col min="15" max="15" width="9.140625" style="16"/>
    <col min="16" max="16" width="8.7109375" style="18"/>
    <col min="17" max="17" width="9.140625" style="18"/>
    <col min="18" max="18" width="8.7109375" style="20"/>
    <col min="19" max="19" width="9.140625" style="20"/>
    <col min="20" max="20" width="11.42578125" customWidth="1"/>
    <col min="21" max="21" width="5.85546875" customWidth="1"/>
    <col min="22" max="22" width="14.42578125" customWidth="1"/>
    <col min="23" max="23" width="14.28515625" style="33" customWidth="1"/>
  </cols>
  <sheetData>
    <row r="1" spans="1:23" s="1" customFormat="1" x14ac:dyDescent="0.25">
      <c r="A1" s="1" t="s">
        <v>0</v>
      </c>
      <c r="B1" s="1" t="s">
        <v>1</v>
      </c>
      <c r="C1" s="7"/>
      <c r="D1" s="7" t="s">
        <v>2</v>
      </c>
      <c r="E1" s="1" t="s">
        <v>3</v>
      </c>
      <c r="F1" s="16" t="s">
        <v>4</v>
      </c>
      <c r="G1" s="18" t="s">
        <v>5</v>
      </c>
      <c r="H1" s="20" t="s">
        <v>6</v>
      </c>
      <c r="I1" s="1" t="s">
        <v>7</v>
      </c>
      <c r="J1" s="1" t="s">
        <v>8</v>
      </c>
      <c r="K1" s="7" t="s">
        <v>9</v>
      </c>
      <c r="L1" s="7" t="s">
        <v>130</v>
      </c>
      <c r="M1" s="30" t="s">
        <v>10</v>
      </c>
      <c r="N1" s="16" t="s">
        <v>11</v>
      </c>
      <c r="O1" s="16" t="s">
        <v>127</v>
      </c>
      <c r="P1" s="18" t="s">
        <v>12</v>
      </c>
      <c r="Q1" s="18" t="s">
        <v>127</v>
      </c>
      <c r="R1" s="20" t="s">
        <v>13</v>
      </c>
      <c r="S1" s="20" t="s">
        <v>127</v>
      </c>
      <c r="T1" s="1" t="s">
        <v>7</v>
      </c>
      <c r="U1" s="1" t="s">
        <v>8</v>
      </c>
      <c r="V1" s="1" t="s">
        <v>122</v>
      </c>
      <c r="W1" s="30" t="s">
        <v>10</v>
      </c>
    </row>
    <row r="2" spans="1:23" x14ac:dyDescent="0.25">
      <c r="A2" t="s">
        <v>14</v>
      </c>
      <c r="B2" t="s">
        <v>15</v>
      </c>
      <c r="D2" s="8" t="s">
        <v>16</v>
      </c>
      <c r="E2" t="s">
        <v>17</v>
      </c>
      <c r="F2" s="16">
        <v>1</v>
      </c>
      <c r="G2" s="18">
        <v>1</v>
      </c>
      <c r="H2" s="20">
        <v>1</v>
      </c>
      <c r="I2">
        <v>31</v>
      </c>
      <c r="J2">
        <v>3</v>
      </c>
      <c r="L2" s="8">
        <f>SUM(I2:J2)</f>
        <v>34</v>
      </c>
      <c r="M2" s="31">
        <v>34</v>
      </c>
      <c r="V2">
        <f>T2+U2</f>
        <v>0</v>
      </c>
    </row>
    <row r="3" spans="1:23" s="3" customFormat="1" x14ac:dyDescent="0.25">
      <c r="A3" s="3" t="s">
        <v>18</v>
      </c>
      <c r="B3" s="3" t="s">
        <v>19</v>
      </c>
      <c r="C3" s="9"/>
      <c r="D3" s="11" t="s">
        <v>20</v>
      </c>
      <c r="E3" s="5" t="s">
        <v>21</v>
      </c>
      <c r="F3" s="16">
        <v>1</v>
      </c>
      <c r="G3" s="18">
        <v>1</v>
      </c>
      <c r="H3" s="20">
        <v>0</v>
      </c>
      <c r="I3" s="40">
        <v>16</v>
      </c>
      <c r="J3" s="40">
        <v>3</v>
      </c>
      <c r="K3" s="41"/>
      <c r="L3" s="8">
        <f t="shared" ref="L3:L30" si="0">SUM(I3:J3)</f>
        <v>19</v>
      </c>
      <c r="M3" s="31">
        <v>19</v>
      </c>
      <c r="N3" s="16">
        <v>24</v>
      </c>
      <c r="O3" s="16">
        <v>1</v>
      </c>
      <c r="P3" s="18">
        <v>30</v>
      </c>
      <c r="Q3" s="18">
        <v>1</v>
      </c>
      <c r="R3" s="20"/>
      <c r="S3" s="20"/>
      <c r="T3" s="3">
        <f>N3*6+P3*6+R3*10</f>
        <v>324</v>
      </c>
      <c r="V3">
        <f t="shared" ref="V3:V30" si="1">T3+U3</f>
        <v>324</v>
      </c>
      <c r="W3" s="34"/>
    </row>
    <row r="4" spans="1:23" x14ac:dyDescent="0.25">
      <c r="A4" t="s">
        <v>22</v>
      </c>
      <c r="B4" t="s">
        <v>23</v>
      </c>
      <c r="C4" s="8" t="s">
        <v>24</v>
      </c>
      <c r="D4" s="12" t="s">
        <v>25</v>
      </c>
      <c r="E4" s="2" t="s">
        <v>26</v>
      </c>
      <c r="F4" s="16">
        <v>1</v>
      </c>
      <c r="G4" s="18">
        <v>1</v>
      </c>
      <c r="I4" s="37">
        <v>16</v>
      </c>
      <c r="J4" s="37">
        <v>3</v>
      </c>
      <c r="K4" s="38"/>
      <c r="L4" s="8">
        <f t="shared" si="0"/>
        <v>19</v>
      </c>
      <c r="M4" s="39">
        <v>19</v>
      </c>
      <c r="T4" s="40">
        <f>N4*6+P4*6+R4*10</f>
        <v>0</v>
      </c>
      <c r="U4" s="37"/>
      <c r="V4">
        <f t="shared" si="1"/>
        <v>0</v>
      </c>
    </row>
    <row r="5" spans="1:23" x14ac:dyDescent="0.25">
      <c r="A5" t="s">
        <v>27</v>
      </c>
      <c r="B5" t="s">
        <v>28</v>
      </c>
      <c r="C5" s="8" t="s">
        <v>29</v>
      </c>
      <c r="D5" s="8" t="s">
        <v>30</v>
      </c>
      <c r="E5" t="s">
        <v>31</v>
      </c>
      <c r="F5" s="16">
        <v>1</v>
      </c>
      <c r="G5" s="18">
        <v>1</v>
      </c>
      <c r="H5" s="20">
        <v>0</v>
      </c>
      <c r="I5" s="37">
        <v>16</v>
      </c>
      <c r="J5" s="37">
        <v>3</v>
      </c>
      <c r="K5" s="38"/>
      <c r="L5" s="8">
        <f t="shared" si="0"/>
        <v>19</v>
      </c>
      <c r="M5" s="39">
        <v>19</v>
      </c>
      <c r="T5" s="40">
        <f>N5*6+P5*6+R5*10</f>
        <v>0</v>
      </c>
      <c r="U5" s="37"/>
      <c r="V5">
        <f t="shared" si="1"/>
        <v>0</v>
      </c>
    </row>
    <row r="6" spans="1:23" s="21" customFormat="1" x14ac:dyDescent="0.25">
      <c r="A6" s="21" t="s">
        <v>32</v>
      </c>
      <c r="B6" s="21" t="s">
        <v>33</v>
      </c>
      <c r="C6" s="22" t="s">
        <v>34</v>
      </c>
      <c r="D6" s="22" t="s">
        <v>35</v>
      </c>
      <c r="E6" s="21" t="s">
        <v>36</v>
      </c>
      <c r="F6" s="23">
        <v>1</v>
      </c>
      <c r="G6" s="24">
        <v>1</v>
      </c>
      <c r="H6" s="25">
        <v>1</v>
      </c>
      <c r="I6" s="42">
        <v>31</v>
      </c>
      <c r="J6" s="42">
        <v>3</v>
      </c>
      <c r="K6" s="43"/>
      <c r="L6" s="8">
        <f t="shared" si="0"/>
        <v>34</v>
      </c>
      <c r="M6" s="44"/>
      <c r="N6" s="23"/>
      <c r="O6" s="23"/>
      <c r="P6" s="24"/>
      <c r="Q6" s="24"/>
      <c r="R6" s="25"/>
      <c r="S6" s="25"/>
      <c r="T6" s="40">
        <f>N6*6+P6*6+R6*10</f>
        <v>0</v>
      </c>
      <c r="U6" s="42"/>
      <c r="V6">
        <f t="shared" si="1"/>
        <v>0</v>
      </c>
      <c r="W6" s="35"/>
    </row>
    <row r="7" spans="1:23" s="21" customFormat="1" x14ac:dyDescent="0.25">
      <c r="A7" s="21" t="s">
        <v>37</v>
      </c>
      <c r="B7" s="21" t="s">
        <v>38</v>
      </c>
      <c r="C7" s="22"/>
      <c r="D7" s="22"/>
      <c r="E7" s="21" t="s">
        <v>39</v>
      </c>
      <c r="F7" s="23">
        <v>1</v>
      </c>
      <c r="G7" s="24"/>
      <c r="H7" s="25"/>
      <c r="I7" s="42">
        <v>8</v>
      </c>
      <c r="J7" s="42">
        <v>3</v>
      </c>
      <c r="K7" s="43"/>
      <c r="L7" s="8">
        <f t="shared" si="0"/>
        <v>11</v>
      </c>
      <c r="M7" s="44"/>
      <c r="N7" s="26"/>
      <c r="O7" s="26"/>
      <c r="P7" s="24"/>
      <c r="Q7" s="24"/>
      <c r="R7" s="25"/>
      <c r="S7" s="25"/>
      <c r="T7" s="40">
        <f>N7*6+P7*6+R7*10</f>
        <v>0</v>
      </c>
      <c r="U7" s="42"/>
      <c r="V7">
        <f t="shared" si="1"/>
        <v>0</v>
      </c>
      <c r="W7" s="35"/>
    </row>
    <row r="8" spans="1:23" x14ac:dyDescent="0.25">
      <c r="A8" t="s">
        <v>40</v>
      </c>
      <c r="B8" t="s">
        <v>41</v>
      </c>
      <c r="E8" t="s">
        <v>42</v>
      </c>
      <c r="F8" s="16">
        <v>1</v>
      </c>
      <c r="G8" s="18">
        <v>1</v>
      </c>
      <c r="I8" s="37">
        <v>16</v>
      </c>
      <c r="J8" s="37">
        <v>3</v>
      </c>
      <c r="K8" s="38"/>
      <c r="L8" s="8">
        <f t="shared" si="0"/>
        <v>19</v>
      </c>
      <c r="M8" s="39">
        <v>19</v>
      </c>
      <c r="T8" s="40">
        <f>N8*6+P8*6+R8*10</f>
        <v>0</v>
      </c>
      <c r="U8" s="37"/>
      <c r="V8">
        <f t="shared" si="1"/>
        <v>0</v>
      </c>
    </row>
    <row r="9" spans="1:23" x14ac:dyDescent="0.25">
      <c r="A9" t="s">
        <v>43</v>
      </c>
      <c r="B9" t="s">
        <v>44</v>
      </c>
      <c r="C9" s="8" t="s">
        <v>45</v>
      </c>
      <c r="E9" t="s">
        <v>46</v>
      </c>
      <c r="F9" s="16">
        <v>11</v>
      </c>
      <c r="G9" s="18">
        <v>11</v>
      </c>
      <c r="I9" s="37">
        <v>134</v>
      </c>
      <c r="J9" s="37">
        <v>10</v>
      </c>
      <c r="K9" s="38"/>
      <c r="L9" s="8">
        <f t="shared" si="0"/>
        <v>144</v>
      </c>
      <c r="M9" s="39">
        <v>142</v>
      </c>
      <c r="T9" s="40">
        <f>N9*6+P9*6+R9*10</f>
        <v>0</v>
      </c>
      <c r="U9" s="37"/>
      <c r="V9">
        <f t="shared" si="1"/>
        <v>0</v>
      </c>
    </row>
    <row r="10" spans="1:23" x14ac:dyDescent="0.25">
      <c r="A10" t="s">
        <v>40</v>
      </c>
      <c r="B10" t="s">
        <v>47</v>
      </c>
      <c r="D10" s="8" t="s">
        <v>48</v>
      </c>
      <c r="E10" t="s">
        <v>49</v>
      </c>
      <c r="F10" s="16">
        <v>1</v>
      </c>
      <c r="I10" s="37">
        <v>8</v>
      </c>
      <c r="J10" s="37">
        <v>3</v>
      </c>
      <c r="K10" s="38"/>
      <c r="L10" s="8">
        <f t="shared" si="0"/>
        <v>11</v>
      </c>
      <c r="M10" s="39">
        <v>11</v>
      </c>
      <c r="T10" s="40">
        <f>N10*6+P10*6+R10*10</f>
        <v>0</v>
      </c>
      <c r="U10" s="37"/>
      <c r="V10">
        <f t="shared" si="1"/>
        <v>0</v>
      </c>
    </row>
    <row r="11" spans="1:23" x14ac:dyDescent="0.25">
      <c r="A11" t="s">
        <v>50</v>
      </c>
      <c r="B11" t="s">
        <v>51</v>
      </c>
      <c r="D11" s="8" t="s">
        <v>52</v>
      </c>
      <c r="E11" t="s">
        <v>53</v>
      </c>
      <c r="F11" s="16">
        <v>1</v>
      </c>
      <c r="I11" s="37">
        <v>8</v>
      </c>
      <c r="J11" s="37">
        <v>3</v>
      </c>
      <c r="K11" s="38"/>
      <c r="L11" s="8">
        <f t="shared" si="0"/>
        <v>11</v>
      </c>
      <c r="M11" s="39">
        <v>11</v>
      </c>
      <c r="T11" s="40">
        <f t="shared" ref="T11:T21" si="2">N11*6+P11*6+R11*10</f>
        <v>0</v>
      </c>
      <c r="U11" s="37"/>
      <c r="V11">
        <f t="shared" si="1"/>
        <v>0</v>
      </c>
    </row>
    <row r="12" spans="1:23" s="21" customFormat="1" ht="30" x14ac:dyDescent="0.25">
      <c r="A12" s="21" t="s">
        <v>54</v>
      </c>
      <c r="B12" s="21" t="s">
        <v>55</v>
      </c>
      <c r="C12" s="22" t="s">
        <v>56</v>
      </c>
      <c r="D12" s="22" t="s">
        <v>57</v>
      </c>
      <c r="E12" s="21" t="s">
        <v>58</v>
      </c>
      <c r="F12" s="23">
        <v>1</v>
      </c>
      <c r="G12" s="24">
        <v>1</v>
      </c>
      <c r="H12" s="25"/>
      <c r="I12" s="42">
        <v>16</v>
      </c>
      <c r="J12" s="42">
        <v>3</v>
      </c>
      <c r="K12" s="43"/>
      <c r="L12" s="8">
        <f t="shared" si="0"/>
        <v>19</v>
      </c>
      <c r="M12" s="45"/>
      <c r="N12" s="23"/>
      <c r="O12" s="23"/>
      <c r="P12" s="24"/>
      <c r="Q12" s="24"/>
      <c r="R12" s="25"/>
      <c r="S12" s="25"/>
      <c r="T12" s="40">
        <f t="shared" si="2"/>
        <v>0</v>
      </c>
      <c r="U12" s="42"/>
      <c r="V12">
        <f t="shared" si="1"/>
        <v>0</v>
      </c>
      <c r="W12" s="35"/>
    </row>
    <row r="13" spans="1:23" ht="30" x14ac:dyDescent="0.25">
      <c r="A13" t="s">
        <v>59</v>
      </c>
      <c r="B13" t="s">
        <v>60</v>
      </c>
      <c r="C13" s="8" t="s">
        <v>61</v>
      </c>
      <c r="D13" s="8" t="s">
        <v>62</v>
      </c>
      <c r="E13" t="s">
        <v>63</v>
      </c>
      <c r="F13" s="16">
        <v>1</v>
      </c>
      <c r="G13" s="18">
        <v>1</v>
      </c>
      <c r="I13" s="37">
        <v>16</v>
      </c>
      <c r="J13" s="37">
        <v>3</v>
      </c>
      <c r="K13" s="38"/>
      <c r="L13" s="8">
        <f t="shared" si="0"/>
        <v>19</v>
      </c>
      <c r="M13" s="46">
        <v>19</v>
      </c>
      <c r="T13" s="40">
        <f t="shared" si="2"/>
        <v>0</v>
      </c>
      <c r="U13" s="37"/>
      <c r="V13">
        <f t="shared" si="1"/>
        <v>0</v>
      </c>
    </row>
    <row r="14" spans="1:23" x14ac:dyDescent="0.25">
      <c r="A14" t="s">
        <v>64</v>
      </c>
      <c r="B14" t="s">
        <v>65</v>
      </c>
      <c r="D14" s="8" t="s">
        <v>66</v>
      </c>
      <c r="E14" t="s">
        <v>67</v>
      </c>
      <c r="F14" s="16">
        <v>1</v>
      </c>
      <c r="I14" s="37">
        <v>8</v>
      </c>
      <c r="J14" s="37">
        <v>3</v>
      </c>
      <c r="K14" s="38"/>
      <c r="L14" s="8">
        <f t="shared" si="0"/>
        <v>11</v>
      </c>
      <c r="M14" s="39">
        <v>11</v>
      </c>
      <c r="N14" s="17"/>
      <c r="O14" s="17"/>
      <c r="T14" s="40">
        <f t="shared" si="2"/>
        <v>0</v>
      </c>
      <c r="U14" s="37"/>
      <c r="V14">
        <f t="shared" si="1"/>
        <v>0</v>
      </c>
    </row>
    <row r="15" spans="1:23" x14ac:dyDescent="0.25">
      <c r="A15" t="s">
        <v>68</v>
      </c>
      <c r="B15" t="s">
        <v>69</v>
      </c>
      <c r="D15" s="8" t="s">
        <v>70</v>
      </c>
      <c r="E15" t="s">
        <v>71</v>
      </c>
      <c r="F15" s="16">
        <v>1</v>
      </c>
      <c r="I15" s="37">
        <v>8</v>
      </c>
      <c r="J15" s="37">
        <v>3</v>
      </c>
      <c r="K15" s="38"/>
      <c r="L15" s="8">
        <f t="shared" si="0"/>
        <v>11</v>
      </c>
      <c r="M15" s="39">
        <v>11</v>
      </c>
      <c r="N15" s="17"/>
      <c r="O15" s="17"/>
      <c r="P15" s="19"/>
      <c r="Q15" s="19"/>
      <c r="T15" s="40">
        <f t="shared" si="2"/>
        <v>0</v>
      </c>
      <c r="U15" s="37"/>
      <c r="V15">
        <f t="shared" si="1"/>
        <v>0</v>
      </c>
    </row>
    <row r="16" spans="1:23" x14ac:dyDescent="0.25">
      <c r="A16" t="s">
        <v>72</v>
      </c>
      <c r="B16" t="s">
        <v>73</v>
      </c>
      <c r="D16" s="8" t="s">
        <v>74</v>
      </c>
      <c r="E16" t="s">
        <v>75</v>
      </c>
      <c r="F16" s="16">
        <v>1</v>
      </c>
      <c r="I16" s="37">
        <v>8</v>
      </c>
      <c r="J16" s="37">
        <v>3</v>
      </c>
      <c r="K16" s="38"/>
      <c r="L16" s="8">
        <f t="shared" si="0"/>
        <v>11</v>
      </c>
      <c r="M16" s="39">
        <v>11</v>
      </c>
      <c r="P16" s="19"/>
      <c r="Q16" s="19"/>
      <c r="T16" s="40">
        <f t="shared" si="2"/>
        <v>0</v>
      </c>
      <c r="U16" s="37"/>
      <c r="V16">
        <f t="shared" si="1"/>
        <v>0</v>
      </c>
    </row>
    <row r="17" spans="1:36" s="21" customFormat="1" x14ac:dyDescent="0.25">
      <c r="A17" s="21" t="s">
        <v>76</v>
      </c>
      <c r="B17" s="21" t="s">
        <v>77</v>
      </c>
      <c r="C17" s="22"/>
      <c r="D17" s="22" t="s">
        <v>78</v>
      </c>
      <c r="E17" s="21" t="s">
        <v>79</v>
      </c>
      <c r="F17" s="23">
        <v>1</v>
      </c>
      <c r="G17" s="24"/>
      <c r="H17" s="25"/>
      <c r="I17" s="42">
        <v>8</v>
      </c>
      <c r="J17" s="42">
        <v>3</v>
      </c>
      <c r="K17" s="43"/>
      <c r="L17" s="8">
        <f t="shared" si="0"/>
        <v>11</v>
      </c>
      <c r="M17" s="44"/>
      <c r="N17" s="23"/>
      <c r="O17" s="23"/>
      <c r="P17" s="24"/>
      <c r="Q17" s="24"/>
      <c r="R17" s="25"/>
      <c r="S17" s="25"/>
      <c r="T17" s="40">
        <f t="shared" si="2"/>
        <v>0</v>
      </c>
      <c r="U17" s="42"/>
      <c r="V17">
        <f t="shared" si="1"/>
        <v>0</v>
      </c>
      <c r="W17" s="35"/>
    </row>
    <row r="18" spans="1:36" ht="30" x14ac:dyDescent="0.25">
      <c r="A18" t="s">
        <v>80</v>
      </c>
      <c r="B18" t="s">
        <v>81</v>
      </c>
      <c r="D18" s="8" t="s">
        <v>82</v>
      </c>
      <c r="E18" t="s">
        <v>83</v>
      </c>
      <c r="F18" s="16">
        <v>1</v>
      </c>
      <c r="H18" s="20">
        <v>1</v>
      </c>
      <c r="I18" s="37">
        <v>23</v>
      </c>
      <c r="J18" s="37">
        <v>3</v>
      </c>
      <c r="K18" s="38"/>
      <c r="L18" s="8">
        <f t="shared" si="0"/>
        <v>26</v>
      </c>
      <c r="M18" s="39">
        <v>26</v>
      </c>
      <c r="T18" s="40">
        <f t="shared" si="2"/>
        <v>0</v>
      </c>
      <c r="U18" s="37"/>
      <c r="V18">
        <f t="shared" si="1"/>
        <v>0</v>
      </c>
    </row>
    <row r="19" spans="1:36" s="1" customFormat="1" ht="30" x14ac:dyDescent="0.25">
      <c r="A19" s="1" t="s">
        <v>37</v>
      </c>
      <c r="B19" s="1" t="s">
        <v>84</v>
      </c>
      <c r="C19" s="7" t="s">
        <v>85</v>
      </c>
      <c r="D19" s="7" t="s">
        <v>86</v>
      </c>
      <c r="F19" s="23">
        <v>1</v>
      </c>
      <c r="G19" s="24"/>
      <c r="H19" s="25"/>
      <c r="I19" s="47">
        <v>8</v>
      </c>
      <c r="J19" s="47">
        <v>3</v>
      </c>
      <c r="K19" s="48"/>
      <c r="L19" s="8">
        <f t="shared" si="0"/>
        <v>11</v>
      </c>
      <c r="M19" s="44"/>
      <c r="N19" s="23"/>
      <c r="O19" s="23"/>
      <c r="P19" s="24"/>
      <c r="Q19" s="24"/>
      <c r="R19" s="25"/>
      <c r="S19" s="25"/>
      <c r="T19" s="40">
        <f t="shared" si="2"/>
        <v>0</v>
      </c>
      <c r="U19" s="42"/>
      <c r="V19">
        <f t="shared" si="1"/>
        <v>0</v>
      </c>
      <c r="W19" s="35"/>
    </row>
    <row r="20" spans="1:36" x14ac:dyDescent="0.25">
      <c r="A20" t="s">
        <v>40</v>
      </c>
      <c r="B20" t="s">
        <v>87</v>
      </c>
      <c r="C20" s="8" t="s">
        <v>88</v>
      </c>
      <c r="E20" t="s">
        <v>89</v>
      </c>
      <c r="F20" s="16">
        <v>1</v>
      </c>
      <c r="I20" s="37">
        <v>8</v>
      </c>
      <c r="J20" s="37">
        <v>3</v>
      </c>
      <c r="K20" s="38"/>
      <c r="L20" s="8">
        <f t="shared" si="0"/>
        <v>11</v>
      </c>
      <c r="M20" s="39">
        <v>11</v>
      </c>
      <c r="T20" s="40">
        <f t="shared" si="2"/>
        <v>0</v>
      </c>
      <c r="U20" s="37"/>
      <c r="V20">
        <f t="shared" si="1"/>
        <v>0</v>
      </c>
    </row>
    <row r="21" spans="1:36" ht="45" x14ac:dyDescent="0.25">
      <c r="A21" t="s">
        <v>90</v>
      </c>
      <c r="B21" t="s">
        <v>91</v>
      </c>
      <c r="C21" s="8" t="s">
        <v>92</v>
      </c>
      <c r="D21" s="8" t="s">
        <v>93</v>
      </c>
      <c r="E21" t="s">
        <v>94</v>
      </c>
      <c r="F21" s="16">
        <v>1</v>
      </c>
      <c r="G21" s="18">
        <v>1</v>
      </c>
      <c r="H21" s="20">
        <v>1</v>
      </c>
      <c r="I21" s="37">
        <v>31</v>
      </c>
      <c r="J21" s="37">
        <v>3</v>
      </c>
      <c r="K21" s="38"/>
      <c r="L21" s="8">
        <f t="shared" si="0"/>
        <v>34</v>
      </c>
      <c r="M21" s="39">
        <v>34</v>
      </c>
      <c r="T21" s="40">
        <f t="shared" si="2"/>
        <v>0</v>
      </c>
      <c r="U21" s="37"/>
      <c r="V21">
        <f t="shared" si="1"/>
        <v>0</v>
      </c>
    </row>
    <row r="22" spans="1:36" s="21" customFormat="1" ht="15" hidden="1" customHeight="1" x14ac:dyDescent="0.25">
      <c r="A22" s="21" t="s">
        <v>95</v>
      </c>
      <c r="B22" s="21" t="s">
        <v>96</v>
      </c>
      <c r="C22" s="22"/>
      <c r="D22" s="22"/>
      <c r="E22" s="21" t="s">
        <v>97</v>
      </c>
      <c r="F22" s="23">
        <v>1</v>
      </c>
      <c r="G22" s="24"/>
      <c r="H22" s="25"/>
      <c r="I22" s="42">
        <v>8</v>
      </c>
      <c r="J22" s="42">
        <v>3</v>
      </c>
      <c r="K22" s="43"/>
      <c r="L22" s="8">
        <f t="shared" si="0"/>
        <v>11</v>
      </c>
      <c r="M22" s="44"/>
      <c r="N22" s="23"/>
      <c r="O22" s="23"/>
      <c r="P22" s="24"/>
      <c r="Q22" s="24"/>
      <c r="R22" s="25"/>
      <c r="S22" s="25"/>
      <c r="V22">
        <f t="shared" si="1"/>
        <v>0</v>
      </c>
      <c r="W22" s="35"/>
    </row>
    <row r="23" spans="1:36" s="3" customFormat="1" ht="30" x14ac:dyDescent="0.25">
      <c r="A23" s="3" t="s">
        <v>98</v>
      </c>
      <c r="B23" s="3" t="s">
        <v>99</v>
      </c>
      <c r="C23" s="9" t="s">
        <v>100</v>
      </c>
      <c r="D23" s="9"/>
      <c r="E23" s="3" t="s">
        <v>101</v>
      </c>
      <c r="F23" s="16"/>
      <c r="G23" s="18"/>
      <c r="H23" s="20"/>
      <c r="I23" s="40"/>
      <c r="J23" s="40">
        <v>0</v>
      </c>
      <c r="K23" s="41" t="s">
        <v>132</v>
      </c>
      <c r="L23" s="8">
        <f t="shared" si="0"/>
        <v>0</v>
      </c>
      <c r="M23" s="39"/>
      <c r="N23" s="16">
        <v>47</v>
      </c>
      <c r="O23" s="16">
        <v>2</v>
      </c>
      <c r="P23" s="18">
        <v>47</v>
      </c>
      <c r="Q23" s="18">
        <v>2</v>
      </c>
      <c r="R23" s="20">
        <v>47</v>
      </c>
      <c r="S23" s="20">
        <v>2</v>
      </c>
      <c r="T23" s="3">
        <f>N23*6+P23*6+R23*10</f>
        <v>1034</v>
      </c>
      <c r="V23">
        <f t="shared" si="1"/>
        <v>1034</v>
      </c>
      <c r="W23" s="34"/>
    </row>
    <row r="24" spans="1:36" s="21" customFormat="1" ht="30" x14ac:dyDescent="0.25">
      <c r="A24" s="21" t="s">
        <v>102</v>
      </c>
      <c r="B24" s="21" t="s">
        <v>103</v>
      </c>
      <c r="C24" s="22" t="s">
        <v>104</v>
      </c>
      <c r="D24" s="22" t="s">
        <v>105</v>
      </c>
      <c r="F24" s="23">
        <v>1</v>
      </c>
      <c r="G24" s="24"/>
      <c r="H24" s="25"/>
      <c r="I24" s="42">
        <v>8</v>
      </c>
      <c r="J24" s="42">
        <v>3</v>
      </c>
      <c r="K24" s="43"/>
      <c r="L24" s="8">
        <f t="shared" si="0"/>
        <v>11</v>
      </c>
      <c r="M24" s="44"/>
      <c r="N24" s="23"/>
      <c r="O24" s="23"/>
      <c r="P24" s="24"/>
      <c r="Q24" s="24"/>
      <c r="R24" s="25"/>
      <c r="S24" s="25"/>
      <c r="T24" s="40">
        <f t="shared" ref="T24:T30" si="3">N24*6+P24*6+R24*10</f>
        <v>0</v>
      </c>
      <c r="V24">
        <f t="shared" si="1"/>
        <v>0</v>
      </c>
      <c r="W24" s="35"/>
    </row>
    <row r="25" spans="1:36" s="21" customFormat="1" x14ac:dyDescent="0.25">
      <c r="A25" s="21" t="s">
        <v>106</v>
      </c>
      <c r="B25" s="21" t="s">
        <v>107</v>
      </c>
      <c r="C25" s="22"/>
      <c r="D25" s="22" t="s">
        <v>108</v>
      </c>
      <c r="E25" s="27" t="s">
        <v>109</v>
      </c>
      <c r="F25" s="23">
        <v>1</v>
      </c>
      <c r="G25" s="24"/>
      <c r="H25" s="25"/>
      <c r="I25" s="42">
        <v>8</v>
      </c>
      <c r="J25" s="42">
        <v>3</v>
      </c>
      <c r="K25" s="43"/>
      <c r="L25" s="8">
        <f t="shared" si="0"/>
        <v>11</v>
      </c>
      <c r="M25" s="44"/>
      <c r="N25" s="23"/>
      <c r="O25" s="23"/>
      <c r="P25" s="24"/>
      <c r="Q25" s="24"/>
      <c r="R25" s="25"/>
      <c r="S25" s="25"/>
      <c r="T25" s="40">
        <f t="shared" si="3"/>
        <v>0</v>
      </c>
      <c r="V25">
        <f t="shared" si="1"/>
        <v>0</v>
      </c>
      <c r="W25" s="35"/>
    </row>
    <row r="26" spans="1:36" s="3" customFormat="1" ht="30" x14ac:dyDescent="0.25">
      <c r="A26" s="3" t="s">
        <v>110</v>
      </c>
      <c r="B26" s="3" t="s">
        <v>111</v>
      </c>
      <c r="C26" s="9" t="s">
        <v>112</v>
      </c>
      <c r="D26" s="9" t="s">
        <v>113</v>
      </c>
      <c r="E26" s="6" t="s">
        <v>114</v>
      </c>
      <c r="F26" s="16"/>
      <c r="G26" s="18"/>
      <c r="H26" s="20"/>
      <c r="I26" s="40"/>
      <c r="J26" s="40">
        <v>0</v>
      </c>
      <c r="K26" s="41" t="s">
        <v>115</v>
      </c>
      <c r="L26" s="8">
        <f t="shared" si="0"/>
        <v>0</v>
      </c>
      <c r="M26" s="39"/>
      <c r="N26" s="16">
        <v>40</v>
      </c>
      <c r="O26" s="16">
        <v>2</v>
      </c>
      <c r="P26" s="18">
        <v>40</v>
      </c>
      <c r="Q26" s="18">
        <v>2</v>
      </c>
      <c r="R26" s="20">
        <v>40</v>
      </c>
      <c r="S26" s="20">
        <v>2</v>
      </c>
      <c r="T26" s="3">
        <f t="shared" si="3"/>
        <v>880</v>
      </c>
      <c r="V26">
        <f t="shared" si="1"/>
        <v>880</v>
      </c>
      <c r="W26" s="34"/>
    </row>
    <row r="27" spans="1:36" s="13" customFormat="1" x14ac:dyDescent="0.25">
      <c r="C27" s="14"/>
      <c r="D27" s="14"/>
      <c r="E27" s="15"/>
      <c r="F27" s="16"/>
      <c r="G27" s="18"/>
      <c r="H27" s="20"/>
      <c r="K27" s="14"/>
      <c r="L27" s="8">
        <f t="shared" si="0"/>
        <v>0</v>
      </c>
      <c r="M27" s="32"/>
      <c r="N27" s="16"/>
      <c r="O27" s="16"/>
      <c r="P27" s="18"/>
      <c r="Q27" s="18"/>
      <c r="R27" s="20"/>
      <c r="S27" s="20"/>
      <c r="T27" s="40">
        <f t="shared" si="3"/>
        <v>0</v>
      </c>
      <c r="V27">
        <f t="shared" si="1"/>
        <v>0</v>
      </c>
      <c r="W27" s="36"/>
    </row>
    <row r="28" spans="1:36" s="4" customFormat="1" x14ac:dyDescent="0.25">
      <c r="A28" s="4" t="s">
        <v>116</v>
      </c>
      <c r="B28" s="4" t="s">
        <v>117</v>
      </c>
      <c r="C28" s="10" t="s">
        <v>118</v>
      </c>
      <c r="D28" s="10" t="s">
        <v>119</v>
      </c>
      <c r="E28" s="4" t="s">
        <v>120</v>
      </c>
      <c r="F28" s="16">
        <v>1</v>
      </c>
      <c r="G28" s="18"/>
      <c r="H28" s="20"/>
      <c r="I28" s="37">
        <v>8</v>
      </c>
      <c r="J28" s="37">
        <v>3</v>
      </c>
      <c r="K28" s="38"/>
      <c r="L28" s="8">
        <f t="shared" si="0"/>
        <v>11</v>
      </c>
      <c r="M28" s="39">
        <v>11</v>
      </c>
      <c r="N28" s="16">
        <v>25</v>
      </c>
      <c r="O28" s="16">
        <v>1</v>
      </c>
      <c r="P28" s="18"/>
      <c r="Q28" s="18"/>
      <c r="R28" s="20"/>
      <c r="S28" s="20"/>
      <c r="T28" s="40">
        <f t="shared" si="3"/>
        <v>150</v>
      </c>
      <c r="U28" s="37">
        <v>10</v>
      </c>
      <c r="V28" s="54">
        <f t="shared" si="1"/>
        <v>160</v>
      </c>
      <c r="W28" s="53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</row>
    <row r="29" spans="1:36" ht="30" x14ac:dyDescent="0.25">
      <c r="A29" t="s">
        <v>18</v>
      </c>
      <c r="B29" t="s">
        <v>128</v>
      </c>
      <c r="D29" s="8" t="s">
        <v>121</v>
      </c>
      <c r="E29" s="28" t="s">
        <v>129</v>
      </c>
      <c r="F29" s="16">
        <v>41</v>
      </c>
      <c r="I29">
        <v>205</v>
      </c>
      <c r="J29">
        <v>0</v>
      </c>
      <c r="K29" s="8" t="s">
        <v>131</v>
      </c>
      <c r="L29" s="8">
        <f t="shared" si="0"/>
        <v>205</v>
      </c>
      <c r="M29" s="31">
        <v>205</v>
      </c>
      <c r="T29" s="40">
        <f t="shared" si="3"/>
        <v>0</v>
      </c>
      <c r="V29">
        <f t="shared" si="1"/>
        <v>0</v>
      </c>
    </row>
    <row r="30" spans="1:36" x14ac:dyDescent="0.25">
      <c r="L30" s="8">
        <f t="shared" si="0"/>
        <v>0</v>
      </c>
      <c r="M30" s="55"/>
      <c r="T30" s="40">
        <f t="shared" si="3"/>
        <v>0</v>
      </c>
      <c r="V30">
        <f t="shared" si="1"/>
        <v>0</v>
      </c>
      <c r="W30" s="56"/>
    </row>
    <row r="31" spans="1:36" s="59" customFormat="1" ht="24" thickBot="1" x14ac:dyDescent="0.4">
      <c r="B31" s="59" t="s">
        <v>122</v>
      </c>
      <c r="C31" s="60"/>
      <c r="D31" s="60"/>
      <c r="F31" s="61">
        <f>SUM(F2:F30)</f>
        <v>75</v>
      </c>
      <c r="G31" s="62">
        <f>SUM(G2:G30)</f>
        <v>20</v>
      </c>
      <c r="H31" s="63">
        <f>SUM(H2:H30)</f>
        <v>4</v>
      </c>
      <c r="I31" s="64">
        <f>SUM(I1:I29)</f>
        <v>655</v>
      </c>
      <c r="J31" s="64">
        <f>SUM(J1:J29)</f>
        <v>79</v>
      </c>
      <c r="K31" s="60"/>
      <c r="L31" s="59">
        <f>SUM(L1:L29)</f>
        <v>734</v>
      </c>
      <c r="M31" s="65">
        <f>SUM(M1:M29)</f>
        <v>613</v>
      </c>
      <c r="N31" s="61">
        <f>SUM(N1:N29)</f>
        <v>136</v>
      </c>
      <c r="O31" s="61"/>
      <c r="P31" s="66">
        <f>SUM(P1:P29)</f>
        <v>117</v>
      </c>
      <c r="Q31" s="66"/>
      <c r="R31" s="67">
        <f>SUM(R1:R29)</f>
        <v>87</v>
      </c>
      <c r="S31" s="67"/>
      <c r="T31" s="64">
        <f>SUM(T1:T29)</f>
        <v>2388</v>
      </c>
      <c r="U31" s="64">
        <f>SUM(U1:U29)</f>
        <v>10</v>
      </c>
      <c r="V31" s="59">
        <f>SUM(V1:V29)</f>
        <v>2398</v>
      </c>
      <c r="W31" s="68"/>
    </row>
    <row r="32" spans="1:36" ht="15.75" thickTop="1" x14ac:dyDescent="0.25">
      <c r="M32" s="57"/>
      <c r="W32" s="58"/>
    </row>
    <row r="33" spans="1:22" x14ac:dyDescent="0.25">
      <c r="A33" s="4"/>
      <c r="B33" t="s">
        <v>133</v>
      </c>
    </row>
    <row r="34" spans="1:22" x14ac:dyDescent="0.25">
      <c r="C34" s="49" t="s">
        <v>136</v>
      </c>
      <c r="D34" s="49" t="s">
        <v>137</v>
      </c>
      <c r="E34" s="29" t="s">
        <v>140</v>
      </c>
    </row>
    <row r="35" spans="1:22" ht="18.75" x14ac:dyDescent="0.3">
      <c r="C35" s="49">
        <v>250</v>
      </c>
      <c r="D35" s="49">
        <f>F31+N31</f>
        <v>211</v>
      </c>
      <c r="E35" s="50">
        <f>C35-D35</f>
        <v>39</v>
      </c>
      <c r="T35" t="s">
        <v>141</v>
      </c>
    </row>
    <row r="36" spans="1:22" ht="18.75" x14ac:dyDescent="0.3">
      <c r="C36" s="49" t="s">
        <v>135</v>
      </c>
      <c r="D36" s="49" t="s">
        <v>134</v>
      </c>
      <c r="E36" s="51"/>
      <c r="T36" t="s">
        <v>142</v>
      </c>
      <c r="V36">
        <v>380</v>
      </c>
    </row>
    <row r="37" spans="1:22" ht="18.75" x14ac:dyDescent="0.3">
      <c r="C37" s="49">
        <v>250</v>
      </c>
      <c r="D37" s="49">
        <f>G31+P31</f>
        <v>137</v>
      </c>
      <c r="E37" s="50">
        <f>C37-D37</f>
        <v>113</v>
      </c>
      <c r="V37">
        <v>380</v>
      </c>
    </row>
    <row r="38" spans="1:22" ht="18.75" x14ac:dyDescent="0.3">
      <c r="C38" s="49" t="s">
        <v>138</v>
      </c>
      <c r="D38" s="49" t="s">
        <v>139</v>
      </c>
      <c r="E38" s="52"/>
      <c r="V38">
        <v>300</v>
      </c>
    </row>
    <row r="39" spans="1:22" ht="18.75" x14ac:dyDescent="0.3">
      <c r="C39" s="49">
        <v>100</v>
      </c>
      <c r="D39" s="49">
        <f>H31+R31</f>
        <v>91</v>
      </c>
      <c r="E39" s="50">
        <f>C39-D39</f>
        <v>9</v>
      </c>
      <c r="T39" t="s">
        <v>143</v>
      </c>
      <c r="V39">
        <f>Ausgaben!B2+Ausgaben!C2</f>
        <v>80.72</v>
      </c>
    </row>
    <row r="40" spans="1:22" x14ac:dyDescent="0.25">
      <c r="V40">
        <f>SUM(V36:V39)</f>
        <v>1140.72</v>
      </c>
    </row>
    <row r="42" spans="1:22" x14ac:dyDescent="0.25">
      <c r="T42" t="s">
        <v>144</v>
      </c>
      <c r="V42">
        <f>V31+M31-V40</f>
        <v>1870.28</v>
      </c>
    </row>
  </sheetData>
  <conditionalFormatting sqref="M1 M4:M1048576">
    <cfRule type="cellIs" dxfId="5" priority="4" operator="equal">
      <formula>"L:L"</formula>
    </cfRule>
  </conditionalFormatting>
  <hyperlinks>
    <hyperlink ref="E26" r:id="rId1" xr:uid="{723A8CCC-C39A-457B-AB33-DBB021545CF2}"/>
    <hyperlink ref="E25" r:id="rId2" xr:uid="{079D7C58-286D-4D0C-B31D-75BE22CCF2E0}"/>
    <hyperlink ref="E29" r:id="rId3" display="mailto:verena.prevolnik@edu.uni-graz.at" xr:uid="{F882F7B7-06DA-4E17-8860-B6762010BB58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CCEE4-2FE9-0442-BF72-20B138DF4072}">
  <dimension ref="A1:C2"/>
  <sheetViews>
    <sheetView zoomScaleNormal="80" zoomScaleSheetLayoutView="100" workbookViewId="0">
      <selection activeCell="C3" sqref="C3"/>
    </sheetView>
  </sheetViews>
  <sheetFormatPr baseColWidth="10" defaultColWidth="9.140625" defaultRowHeight="15" x14ac:dyDescent="0.25"/>
  <cols>
    <col min="2" max="2" width="20.7109375" customWidth="1"/>
    <col min="3" max="3" width="20.140625" customWidth="1"/>
  </cols>
  <sheetData>
    <row r="1" spans="1:3" x14ac:dyDescent="0.25">
      <c r="A1" t="s">
        <v>123</v>
      </c>
      <c r="B1" t="s">
        <v>123</v>
      </c>
      <c r="C1" t="s">
        <v>124</v>
      </c>
    </row>
    <row r="2" spans="1:3" x14ac:dyDescent="0.25">
      <c r="A2" t="s">
        <v>125</v>
      </c>
      <c r="B2" t="s">
        <v>126</v>
      </c>
      <c r="C2">
        <v>7.36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Bestellungen</vt:lpstr>
      <vt:lpstr>Ausgaben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 Polzleitner</dc:creator>
  <cp:keywords/>
  <dc:description/>
  <cp:lastModifiedBy>Laura Bergmann</cp:lastModifiedBy>
  <cp:revision/>
  <dcterms:created xsi:type="dcterms:W3CDTF">2023-05-19T15:08:07Z</dcterms:created>
  <dcterms:modified xsi:type="dcterms:W3CDTF">2023-05-20T13:40:11Z</dcterms:modified>
  <cp:category/>
  <cp:contentStatus/>
</cp:coreProperties>
</file>