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drawings/drawing3.xml" ContentType="application/vnd.openxmlformats-officedocument.drawing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\01_PRAXIS NMS\01_modulare Eingangsstufe\"/>
    </mc:Choice>
  </mc:AlternateContent>
  <bookViews>
    <workbookView xWindow="0" yWindow="0" windowWidth="20490" windowHeight="7755" tabRatio="500" activeTab="1"/>
  </bookViews>
  <sheets>
    <sheet name="1. Projektdaten" sheetId="1" r:id="rId1"/>
    <sheet name="2. Ressourcenplan" sheetId="2" r:id="rId2"/>
    <sheet name="3. Übersicht" sheetId="3" r:id="rId3"/>
    <sheet name="Tabelle1" sheetId="4" r:id="rId4"/>
  </sheets>
  <definedNames>
    <definedName name="Badges">'1. Projektdaten'!$I$27:$I$68</definedName>
    <definedName name="_xlnm.Print_Area" localSheetId="0">'1. Projektdaten'!$A$2:$E$21</definedName>
    <definedName name="_xlnm.Print_Area" localSheetId="1">'2. Ressourcenplan'!$B$2:$I$23</definedName>
    <definedName name="_xlnm.Print_Area" localSheetId="2">'3. Übersicht'!$A$1:$I$23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9" i="2" l="1"/>
  <c r="D19" i="2"/>
  <c r="C20" i="2"/>
  <c r="D20" i="2"/>
  <c r="C21" i="2"/>
  <c r="D21" i="2"/>
  <c r="C22" i="2"/>
  <c r="D22" i="2"/>
  <c r="C23" i="2"/>
  <c r="D23" i="2"/>
  <c r="F14" i="2"/>
  <c r="H7" i="3"/>
  <c r="G14" i="2"/>
  <c r="H8" i="3" s="1"/>
  <c r="H4" i="2"/>
  <c r="H5" i="2"/>
  <c r="H6" i="2"/>
  <c r="H7" i="2"/>
  <c r="H8" i="2"/>
  <c r="H9" i="2"/>
  <c r="H10" i="2"/>
  <c r="H11" i="2"/>
  <c r="H12" i="2"/>
  <c r="H13" i="2"/>
  <c r="I4" i="2"/>
  <c r="I5" i="2"/>
  <c r="I6" i="2"/>
  <c r="I7" i="2"/>
  <c r="I8" i="2"/>
  <c r="I14" i="2" s="1"/>
  <c r="H12" i="3" s="1"/>
  <c r="I9" i="2"/>
  <c r="I10" i="2"/>
  <c r="I11" i="2"/>
  <c r="I12" i="2"/>
  <c r="I13" i="2"/>
  <c r="C13" i="3"/>
  <c r="E20" i="2"/>
  <c r="A2" i="3"/>
  <c r="F20" i="2"/>
  <c r="F22" i="2"/>
  <c r="E22" i="2"/>
  <c r="F21" i="2"/>
  <c r="F23" i="2"/>
  <c r="E23" i="2"/>
  <c r="F19" i="2"/>
  <c r="E21" i="2"/>
  <c r="E19" i="2" l="1"/>
  <c r="E24" i="2" s="1"/>
  <c r="H9" i="3"/>
  <c r="F24" i="2"/>
  <c r="H14" i="2"/>
  <c r="H11" i="3" s="1"/>
  <c r="H13" i="3" s="1"/>
</calcChain>
</file>

<file path=xl/sharedStrings.xml><?xml version="1.0" encoding="utf-8"?>
<sst xmlns="http://schemas.openxmlformats.org/spreadsheetml/2006/main" count="206" uniqueCount="173">
  <si>
    <t>Projektdaten</t>
  </si>
  <si>
    <t>Ausfüllhilfe</t>
  </si>
  <si>
    <t>Projekttitel</t>
  </si>
  <si>
    <t>Analyse und Entwicklung der E-Learning-Strategie</t>
  </si>
  <si>
    <t>Aussagekräftiger Titel für das Projekt / Vorhaben</t>
  </si>
  <si>
    <t>Projektbeschreibung</t>
  </si>
  <si>
    <t xml:space="preserve">Erarbeitung einer mittel- und langfristigen Strategie für technische Umsetzung und Unterstützung der Flexible Eingangsstufe and der PraxisNMS der PHST
https://nms.phst.at/lernen/schwerpunktklassen/neu-ab-2017-flexible-eingangsstufe/ 
https://goo.gl/fQykk1 
</t>
  </si>
  <si>
    <t>Beschreibung, worum es beim Projekt gehen soll</t>
  </si>
  <si>
    <t>Projektziele / Outcomes</t>
  </si>
  <si>
    <t>Datum / Ort</t>
  </si>
  <si>
    <t>Ziele des Projekts, orientiert an Ergebnissen (Outcomes)
Datum und/oder Ort, wann/wo das Projektziel erreicht wird</t>
  </si>
  <si>
    <t>10 Einsatz innovativer Lerntechnologie</t>
  </si>
  <si>
    <t>bis Juli 2018 / Graz</t>
  </si>
  <si>
    <t>Organisationen</t>
  </si>
  <si>
    <t>SKZ</t>
  </si>
  <si>
    <t>Bezeichnung</t>
  </si>
  <si>
    <t>Bundesland</t>
  </si>
  <si>
    <t>Leiter/in</t>
  </si>
  <si>
    <t>Projektkoordinator/in</t>
  </si>
  <si>
    <t>Feld</t>
  </si>
  <si>
    <t>Bei Schulen</t>
  </si>
  <si>
    <t>Sonstige</t>
  </si>
  <si>
    <t>Praxis-NMS der Päd. Hochschule Steiermark</t>
  </si>
  <si>
    <t>MMag. Andrea Wagner</t>
  </si>
  <si>
    <t>Mag. Bettina Dauphin</t>
  </si>
  <si>
    <t>Schulkennzahl</t>
  </si>
  <si>
    <t>Aussagekräftiges Kürzel</t>
  </si>
  <si>
    <t>Name der Schule</t>
  </si>
  <si>
    <t>Name der Organisation</t>
  </si>
  <si>
    <t>Schulleitung / Direktion</t>
  </si>
  <si>
    <t>Offizielle Leitung der Organisation (bspw. Geschäftsführer/in)</t>
  </si>
  <si>
    <t>Verantwortliche Lehrkraft</t>
  </si>
  <si>
    <t>Verantwortliche Person</t>
  </si>
  <si>
    <t>Aktivitäten</t>
  </si>
  <si>
    <t xml:space="preserve"> </t>
  </si>
  <si>
    <t>Spalte1</t>
  </si>
  <si>
    <t xml:space="preserve">1 Schulweite Nutzung einer Lernplattform </t>
  </si>
  <si>
    <t>2 Schulweite Nutzung eines ePortfolio-Systems</t>
  </si>
  <si>
    <t xml:space="preserve">3 Durchgeführter Einsatz eines digi.komp-Beispiels oder eines eTapas </t>
  </si>
  <si>
    <t>4 Absolvieren des digi.check 4, 8 oder 12 durch alle Schüler/innen der Schulstufe</t>
  </si>
  <si>
    <t xml:space="preserve">5 Anbieten einer ECDL-/ECDL-advanced-/High-Level-Zertifikatsprüfung (z.B. Cisco, SAP) </t>
  </si>
  <si>
    <t>6 Durchgeführte Safer-Internet-Aktivität</t>
  </si>
  <si>
    <t xml:space="preserve">7 Teilnahme der Schule am Safer-Internet-Day mit einer schulweiten Aktivität </t>
  </si>
  <si>
    <t xml:space="preserve">8 Erstellung eines OER-Materials (Online-Lehrmittel, eTapas, digi.komp-Beispiel) </t>
  </si>
  <si>
    <t xml:space="preserve">9 Erproben eines OER-Materials mit Feedback (Online-Lehrmittel, eTapas, digi.komp-Beispiel) </t>
  </si>
  <si>
    <t>11 Einsatz innovativer Lehrmethode</t>
  </si>
  <si>
    <t xml:space="preserve">12 Gendersensible Didaktik/reflexive Koedukation, um Buben und Mädchen gleichermaßen zu erreichen </t>
  </si>
  <si>
    <t xml:space="preserve">13 Durchgeführte Aktivität mit einer Partnerschule (für beide Schulen) </t>
  </si>
  <si>
    <t>14 Teilnahme an SCHÜLF einer Partnerschule</t>
  </si>
  <si>
    <t xml:space="preserve">15 Organisation und Durchführung einer SCHÜLF mit Partnerschule(n) </t>
  </si>
  <si>
    <t>16 Anwerben einer neuen eEducation-Austria-Member.Schule</t>
  </si>
  <si>
    <t xml:space="preserve">17 Schaffung eines schulautonomen Informatikschwerpunkts bis 2 WoStd. pro Schultyp </t>
  </si>
  <si>
    <t xml:space="preserve">18 Schaffung eines schulautonomen Informatikschwerpunkts von 3 bis 4 WoStd. pro Schultyp 10  </t>
  </si>
  <si>
    <t xml:space="preserve">19 Schaffung eines schulautonomen Informatikschwerpunkts von 5 bis 6 WoStd. pro Schultyp </t>
  </si>
  <si>
    <t xml:space="preserve">20 Schaffung eines schulautonomen Informatikschwerpunkts, mehr als 6 WoStd. pro Schultyp 18  </t>
  </si>
  <si>
    <t xml:space="preserve">21 Anbieten einer UÜ/eines Freigegenstandes zu einem eLearning Thema </t>
  </si>
  <si>
    <t>22 Existenz eines E-Learning Teams</t>
  </si>
  <si>
    <t xml:space="preserve">23 Ausarbeitung einer E-Learning Strategie für den Schulstandort </t>
  </si>
  <si>
    <t xml:space="preserve">24 Verankerung von eLearning im Schulprofil  </t>
  </si>
  <si>
    <t xml:space="preserve">25 Nutzung von eLearning als Thema in der Schulqualitätsentwicklung (SQA, QIBB) </t>
  </si>
  <si>
    <t>26 Ausrichten einer pädagogischen Konferenz zu eLearning</t>
  </si>
  <si>
    <t xml:space="preserve">27 Abhalten einer SCHILF für den gesamten Lehrkörper </t>
  </si>
  <si>
    <t xml:space="preserve">28 Teilnahme an nationalen / internationalen Veranstaltungen/Tagungen </t>
  </si>
  <si>
    <t xml:space="preserve">29 Info-Veranstaltung für Eltern </t>
  </si>
  <si>
    <t>30 Förderung von Geschlechtergerechtigkeit und Genderbewusstsein</t>
  </si>
  <si>
    <t xml:space="preserve">31 Maßnahme um Junglehrer/innen im ersten Dienstjahr digital fit zu machen </t>
  </si>
  <si>
    <t xml:space="preserve">32 Teilnahme an Online-Veranstaltungen, z.B. Online-Seminare, LV an PH, MOOC </t>
  </si>
  <si>
    <t xml:space="preserve">33 Absolvierung des digitalen Kompetenzchecks digi.check P durch Lehrpersonen </t>
  </si>
  <si>
    <t xml:space="preserve">34 Absolvierung des digitalen Kompetenzchecks digi.check 4, 8 oder 12 </t>
  </si>
  <si>
    <t xml:space="preserve">35 Zusatzqualifikation: Modulprüfung von ECDL bzw. ECDL advanced oder High Level Zertifikat durch Lehrpersonen </t>
  </si>
  <si>
    <t xml:space="preserve">36 Berichterstattung über eLearning-Aktivitäten über soziale Medien oder im Internet </t>
  </si>
  <si>
    <t>37 Lehrerinnen oder Lehrer der Schule referieren bei nationalen oder internationalen eLearning Tagungen</t>
  </si>
  <si>
    <t xml:space="preserve">38 Veranstalten eines regionalen/nationalen/internationalen Netzwerktreffens im Bereich IT/eLearning </t>
  </si>
  <si>
    <t>39 Teilnahme an nationalen/internationalen Wettbewerben im Bereich IT/eLearning (z.B. Biber der Informatik, Coding Week)</t>
  </si>
  <si>
    <t xml:space="preserve">40 Teilnahme an Landesnetzwerktreffen mit Direktor/innen und Schulkoordinator/innen </t>
  </si>
  <si>
    <t xml:space="preserve">41 Ordentliche Veranstaltung zur Darstellung und Kommunikation der eigenen Leistungen im Bereich eEducation („eEducation-Zertifizierungsfeier“) </t>
  </si>
  <si>
    <t xml:space="preserve">42 Open Badge (eLearning Aktivität, die nicht in der Liste erscheint und selbst definiert wird)  </t>
  </si>
  <si>
    <t>Bundesländer</t>
  </si>
  <si>
    <t>Burgenland</t>
  </si>
  <si>
    <t>Kärnten</t>
  </si>
  <si>
    <t>Niederösterreich</t>
  </si>
  <si>
    <t>Oberösterreich</t>
  </si>
  <si>
    <t>Salzburg</t>
  </si>
  <si>
    <t>Steiermark</t>
  </si>
  <si>
    <t>Tirol</t>
  </si>
  <si>
    <t>Vorarlberg</t>
  </si>
  <si>
    <t>Wien</t>
  </si>
  <si>
    <t>Ausland</t>
  </si>
  <si>
    <t>Nach Personen/Objekten</t>
  </si>
  <si>
    <t>Arbeitszeit</t>
  </si>
  <si>
    <t>Sonstiges</t>
  </si>
  <si>
    <t>#</t>
  </si>
  <si>
    <t>Kostensatz</t>
  </si>
  <si>
    <t>schulbezogen</t>
  </si>
  <si>
    <t>projektbezogen</t>
  </si>
  <si>
    <t>Personal</t>
  </si>
  <si>
    <t>Material</t>
  </si>
  <si>
    <t>Erklärung</t>
  </si>
  <si>
    <t>Fortlaufende Nummer</t>
  </si>
  <si>
    <t>SKZ wie in Projektdaten / Organisationen</t>
  </si>
  <si>
    <t>Wolfgang Pölzleitner</t>
  </si>
  <si>
    <t>Name der Person / des Objekts</t>
  </si>
  <si>
    <t>Bettina Dauphin</t>
  </si>
  <si>
    <t>Kostensatz pro Stunde (28,80 €, 1/2 lit b. - 57,60 €) oder für das Objekt (Details siehe Aufstellung unterhalb)</t>
  </si>
  <si>
    <t>Laura Bergmann</t>
  </si>
  <si>
    <t>Arbeitszeit schulbezogen</t>
  </si>
  <si>
    <t>Arbeitsleistung, die im Rahmen der Schultätigkeit erbracht wird</t>
  </si>
  <si>
    <t>Martin Grasser</t>
  </si>
  <si>
    <t>Arbeitszeit projektbezogen</t>
  </si>
  <si>
    <t>Arbeitsleistung, die im Rahmen des Projekts bezahlt wird (abgrenzbar von bereits abgegoltenen Dienstpflichten)</t>
  </si>
  <si>
    <t>Lis Pölzleitner</t>
  </si>
  <si>
    <t>Ergebnis</t>
  </si>
  <si>
    <t>Nach Organisationen</t>
  </si>
  <si>
    <t>Hinweis: Diese Liste enthält Beispiele als Orientierungshilfe und stellt keine abgeschlossene Auswahl dar!</t>
  </si>
  <si>
    <t>Schule</t>
  </si>
  <si>
    <t>Einstufung</t>
  </si>
  <si>
    <t>Kostenart</t>
  </si>
  <si>
    <t>JA</t>
  </si>
  <si>
    <t>Externe Experten für Projekte (z.B. Safer Internet, Beratung einer Member.Schule)</t>
  </si>
  <si>
    <t>Technische Hilfsmittel für Schüler/innen mit besonderem Förderungsbedarf im Rahmen einer Projektierung</t>
  </si>
  <si>
    <t>NEIN</t>
  </si>
  <si>
    <t>Hard- u. Software</t>
  </si>
  <si>
    <t>Verpflegung</t>
  </si>
  <si>
    <t>SCHILF/SCHÜLF (diese werden nicht als Projekt abgewickelt)</t>
  </si>
  <si>
    <t>Projektantrag</t>
  </si>
  <si>
    <t>Projektprofil</t>
  </si>
  <si>
    <t>Ressourcen</t>
  </si>
  <si>
    <t>Kritierium</t>
  </si>
  <si>
    <t>Begründung</t>
  </si>
  <si>
    <t>Rating</t>
  </si>
  <si>
    <t>Arbeitsleistung schulbezogen</t>
  </si>
  <si>
    <t>Dauer</t>
  </si>
  <si>
    <t>Arbeitsleistung projektbezogen</t>
  </si>
  <si>
    <t>Kriterium</t>
  </si>
  <si>
    <t>Vorgegebenes Kriterium</t>
  </si>
  <si>
    <t>Relative Neuartigkeit</t>
  </si>
  <si>
    <t>Arbeitsleistung gesamt</t>
  </si>
  <si>
    <t>Begründung über das Rating</t>
  </si>
  <si>
    <t>Kosten</t>
  </si>
  <si>
    <t>Beurteilung zwischen 0 und 10</t>
  </si>
  <si>
    <t>Nachhaltigkeit</t>
  </si>
  <si>
    <t>Kosten Personal</t>
  </si>
  <si>
    <t>Inklusion</t>
  </si>
  <si>
    <t>Kosten Material</t>
  </si>
  <si>
    <t>Dauer des Projekts, je länger desto höher</t>
  </si>
  <si>
    <t>Kosten Gesamt</t>
  </si>
  <si>
    <t>Aus Sicht der Schule wird etwas Neues gemacht</t>
  </si>
  <si>
    <t>Höhe der Kosten - je kostenintensiver desto höher</t>
  </si>
  <si>
    <t>Das Projekt hat nachhaltige Effekte  für die Schule</t>
  </si>
  <si>
    <t>Niemand wird von den Aktivitäten ausgeschlossen</t>
  </si>
  <si>
    <t>Technische Weiterbilldung des Kollegiums Moodle</t>
  </si>
  <si>
    <t xml:space="preserve">     Rückmeldungsfunktionen (Anlegen von Skalen, Rückmeldungen mit Skalen in Moodle)</t>
  </si>
  <si>
    <t xml:space="preserve">     Schulung im Bereich Abschlussverfolgung (richtige Einstellungen! </t>
  </si>
  <si>
    <t xml:space="preserve">     Anlegen von Aktivitäten allgemein und richtige Einstellung in To Do Liste (optional / pflicht)</t>
  </si>
  <si>
    <t xml:space="preserve">     Anlegen von Aktivitäten wie Quiz, Abstimmung</t>
  </si>
  <si>
    <t xml:space="preserve">     Einschulung in notwendige Tools / Apps </t>
  </si>
  <si>
    <t xml:space="preserve">     Glogster , learning apps, flipgrid, </t>
  </si>
  <si>
    <t>Testing Software</t>
  </si>
  <si>
    <t xml:space="preserve">     Einschulung neuer Kollegen</t>
  </si>
  <si>
    <t xml:space="preserve">     Einschulung alle: Tests anlegen / auswerten</t>
  </si>
  <si>
    <t xml:space="preserve">     Schulung Itemformate  </t>
  </si>
  <si>
    <t>Einschulung in Filmproduktion</t>
  </si>
  <si>
    <t xml:space="preserve">     Videoscribe und/oder Explaindio für blended Learning Einheiten</t>
  </si>
  <si>
    <t xml:space="preserve">     </t>
  </si>
  <si>
    <t>Koordinierung der Maßnahmen</t>
  </si>
  <si>
    <t>Analyse der Wirksamkeit bestehender Maßnahmen (Lernplattform, Tracking, Blended Learning Elemente)</t>
  </si>
  <si>
    <t>Entwicklung über mehrere Jahre</t>
  </si>
  <si>
    <t>europaweit erstmals durchgeführt</t>
  </si>
  <si>
    <t>weitgehend durch Schule und Privatintiative gedeckt</t>
  </si>
  <si>
    <t>exemplare Schulentwicklung mit Potential zum österreichweiten Einsatz</t>
  </si>
  <si>
    <t>Jedes Kind bekommt ein Tablet zur Verfügung gestellt, keine soziale Diskriminierung</t>
  </si>
  <si>
    <t>RCAE (https://www.rcae.ac.at)</t>
  </si>
  <si>
    <t>TN-Bildungsinnovation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</si>
</sst>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€&quot;_-;\-* #,##0.00\ &quot;€&quot;_-;_-* &quot;-&quot;??\ &quot;€&quot;_-;_-@_-"/>
    <numFmt numFmtId="165" formatCode="#,##0.00\ &quot;€&quot;"/>
    <numFmt numFmtId="166" formatCode="0\ &quot;h&quot;"/>
    <numFmt numFmtId="167" formatCode="#,##0\ &quot;h&quot;"/>
  </numFmts>
  <fonts count="18">
    <font>
      <sz val="12"/>
      <color theme="1"/>
      <name val="Century Gothic"/>
      <family val="2"/>
      <scheme val="minor"/>
    </font>
    <font>
      <sz val="12"/>
      <color theme="1"/>
      <name val="Century Gothic"/>
      <family val="2"/>
      <scheme val="minor"/>
    </font>
    <font>
      <sz val="8"/>
      <name val="Century Gothic"/>
      <family val="2"/>
      <scheme val="minor"/>
    </font>
    <font>
      <sz val="9"/>
      <color theme="1"/>
      <name val="SourceSansPro"/>
    </font>
    <font>
      <sz val="10"/>
      <color rgb="FFFFFFFF"/>
      <name val="SourceSansPro"/>
    </font>
    <font>
      <sz val="8"/>
      <color rgb="FFFFFFFF"/>
      <name val="SourceSansPro"/>
    </font>
    <font>
      <sz val="28"/>
      <color theme="1"/>
      <name val="Verdana"/>
    </font>
    <font>
      <sz val="12"/>
      <color theme="1"/>
      <name val="Verdana"/>
    </font>
    <font>
      <sz val="20"/>
      <color theme="1"/>
      <name val="Verdana"/>
    </font>
    <font>
      <b/>
      <sz val="12"/>
      <color theme="1"/>
      <name val="Verdana"/>
    </font>
    <font>
      <sz val="12"/>
      <color theme="1" tint="0.249977111117893"/>
      <name val="Verdana"/>
    </font>
    <font>
      <sz val="22"/>
      <color theme="1"/>
      <name val="Verdana"/>
    </font>
    <font>
      <sz val="11"/>
      <color theme="1"/>
      <name val="Verdana"/>
    </font>
    <font>
      <sz val="20"/>
      <color theme="1"/>
      <name val="Verdana"/>
      <family val="2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theme="9"/>
      <name val="Verdana"/>
      <family val="2"/>
    </font>
    <font>
      <b/>
      <sz val="10"/>
      <color rgb="FF72AF3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theme="9" tint="0.79998168889431442"/>
      </patternFill>
    </fill>
    <fill>
      <patternFill patternType="solid">
        <fgColor rgb="FF72AF30"/>
        <bgColor indexed="64"/>
      </patternFill>
    </fill>
    <fill>
      <patternFill patternType="solid">
        <fgColor rgb="FF72AF30"/>
        <bgColor theme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2" tint="-0.499984740745262"/>
      </bottom>
      <diagonal/>
    </border>
    <border>
      <left style="thin">
        <color theme="2" tint="-0.499984740745262"/>
      </left>
      <right/>
      <top/>
      <bottom/>
      <diagonal/>
    </border>
    <border>
      <left style="thin">
        <color theme="9" tint="0.39997558519241921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9" tint="0.39997558519241921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/>
    <xf numFmtId="164" fontId="0" fillId="0" borderId="0" xfId="1" applyFont="1"/>
    <xf numFmtId="0" fontId="0" fillId="0" borderId="2" xfId="0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/>
    <xf numFmtId="0" fontId="6" fillId="0" borderId="0" xfId="0" applyFont="1"/>
    <xf numFmtId="0" fontId="7" fillId="0" borderId="0" xfId="0" applyFont="1"/>
    <xf numFmtId="0" fontId="7" fillId="0" borderId="2" xfId="0" applyFont="1" applyBorder="1"/>
    <xf numFmtId="0" fontId="8" fillId="0" borderId="0" xfId="0" applyFont="1"/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7" fillId="5" borderId="0" xfId="0" applyFont="1" applyFill="1" applyAlignment="1" applyProtection="1">
      <alignment horizontal="center"/>
      <protection locked="0"/>
    </xf>
    <xf numFmtId="0" fontId="7" fillId="5" borderId="0" xfId="0" applyFont="1" applyFill="1" applyProtection="1">
      <protection locked="0"/>
    </xf>
    <xf numFmtId="0" fontId="7" fillId="6" borderId="0" xfId="0" applyFont="1" applyFill="1" applyAlignment="1" applyProtection="1">
      <alignment horizontal="center"/>
      <protection locked="0"/>
    </xf>
    <xf numFmtId="0" fontId="7" fillId="6" borderId="0" xfId="0" applyFont="1" applyFill="1" applyProtection="1">
      <protection locked="0"/>
    </xf>
    <xf numFmtId="0" fontId="7" fillId="5" borderId="0" xfId="0" applyFont="1" applyFill="1"/>
    <xf numFmtId="164" fontId="9" fillId="0" borderId="0" xfId="1" applyFont="1" applyAlignment="1">
      <alignment horizontal="center" vertical="center"/>
    </xf>
    <xf numFmtId="164" fontId="7" fillId="0" borderId="0" xfId="1" applyFont="1"/>
    <xf numFmtId="0" fontId="9" fillId="0" borderId="0" xfId="0" applyFont="1" applyAlignment="1">
      <alignment vertical="center"/>
    </xf>
    <xf numFmtId="166" fontId="7" fillId="0" borderId="0" xfId="0" applyNumberFormat="1" applyFont="1"/>
    <xf numFmtId="0" fontId="7" fillId="0" borderId="1" xfId="0" applyFont="1" applyBorder="1"/>
    <xf numFmtId="166" fontId="7" fillId="0" borderId="1" xfId="0" applyNumberFormat="1" applyFont="1" applyBorder="1"/>
    <xf numFmtId="164" fontId="7" fillId="0" borderId="1" xfId="1" applyFont="1" applyBorder="1"/>
    <xf numFmtId="0" fontId="7" fillId="3" borderId="0" xfId="0" applyFont="1" applyFill="1" applyAlignment="1"/>
    <xf numFmtId="0" fontId="7" fillId="6" borderId="0" xfId="0" applyFont="1" applyFill="1"/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165" fontId="7" fillId="3" borderId="0" xfId="0" applyNumberFormat="1" applyFont="1" applyFill="1" applyAlignment="1">
      <alignment vertical="center"/>
    </xf>
    <xf numFmtId="0" fontId="10" fillId="5" borderId="0" xfId="0" applyFont="1" applyFill="1" applyAlignment="1">
      <alignment horizontal="center" vertical="center"/>
    </xf>
    <xf numFmtId="0" fontId="7" fillId="5" borderId="0" xfId="0" applyFont="1" applyFill="1" applyAlignment="1" applyProtection="1">
      <alignment horizontal="center" vertical="center"/>
      <protection locked="0"/>
    </xf>
    <xf numFmtId="0" fontId="7" fillId="5" borderId="0" xfId="0" applyFont="1" applyFill="1" applyAlignment="1" applyProtection="1">
      <alignment vertical="center"/>
      <protection locked="0"/>
    </xf>
    <xf numFmtId="165" fontId="7" fillId="5" borderId="0" xfId="0" applyNumberFormat="1" applyFont="1" applyFill="1" applyAlignment="1" applyProtection="1">
      <alignment vertical="center"/>
      <protection locked="0"/>
    </xf>
    <xf numFmtId="167" fontId="7" fillId="5" borderId="0" xfId="0" applyNumberFormat="1" applyFont="1" applyFill="1" applyAlignment="1" applyProtection="1">
      <alignment horizontal="center"/>
      <protection locked="0"/>
    </xf>
    <xf numFmtId="164" fontId="10" fillId="5" borderId="0" xfId="1" applyFont="1" applyFill="1"/>
    <xf numFmtId="164" fontId="10" fillId="5" borderId="0" xfId="1" applyFont="1" applyFill="1" applyAlignment="1">
      <alignment vertical="center"/>
    </xf>
    <xf numFmtId="0" fontId="10" fillId="5" borderId="0" xfId="0" applyFont="1" applyFill="1" applyAlignment="1">
      <alignment horizontal="center"/>
    </xf>
    <xf numFmtId="164" fontId="10" fillId="5" borderId="0" xfId="1" applyNumberFormat="1" applyFont="1" applyFill="1"/>
    <xf numFmtId="0" fontId="10" fillId="5" borderId="0" xfId="0" applyFont="1" applyFill="1" applyAlignment="1">
      <alignment vertical="center"/>
    </xf>
    <xf numFmtId="165" fontId="10" fillId="5" borderId="0" xfId="0" applyNumberFormat="1" applyFont="1" applyFill="1" applyAlignment="1">
      <alignment vertical="center"/>
    </xf>
    <xf numFmtId="0" fontId="10" fillId="6" borderId="0" xfId="0" applyFont="1" applyFill="1" applyAlignment="1">
      <alignment horizontal="center"/>
    </xf>
    <xf numFmtId="0" fontId="7" fillId="6" borderId="0" xfId="0" applyFont="1" applyFill="1" applyAlignment="1" applyProtection="1">
      <alignment horizontal="center" vertical="center"/>
      <protection locked="0"/>
    </xf>
    <xf numFmtId="0" fontId="7" fillId="6" borderId="0" xfId="0" applyFont="1" applyFill="1" applyAlignment="1" applyProtection="1">
      <alignment vertical="center"/>
      <protection locked="0"/>
    </xf>
    <xf numFmtId="165" fontId="7" fillId="6" borderId="0" xfId="0" applyNumberFormat="1" applyFont="1" applyFill="1" applyAlignment="1" applyProtection="1">
      <alignment vertical="center"/>
      <protection locked="0"/>
    </xf>
    <xf numFmtId="167" fontId="7" fillId="6" borderId="0" xfId="0" applyNumberFormat="1" applyFont="1" applyFill="1" applyAlignment="1" applyProtection="1">
      <alignment horizontal="center"/>
      <protection locked="0"/>
    </xf>
    <xf numFmtId="164" fontId="10" fillId="6" borderId="0" xfId="1" applyFont="1" applyFill="1"/>
    <xf numFmtId="164" fontId="10" fillId="6" borderId="0" xfId="1" applyFont="1" applyFill="1" applyAlignment="1">
      <alignment vertical="center"/>
    </xf>
    <xf numFmtId="167" fontId="7" fillId="3" borderId="0" xfId="0" applyNumberFormat="1" applyFont="1" applyFill="1" applyAlignment="1">
      <alignment horizontal="center"/>
    </xf>
    <xf numFmtId="0" fontId="10" fillId="6" borderId="0" xfId="0" applyFont="1" applyFill="1" applyAlignment="1">
      <alignment horizontal="center" vertical="center"/>
    </xf>
    <xf numFmtId="0" fontId="10" fillId="6" borderId="0" xfId="0" applyFont="1" applyFill="1" applyAlignment="1">
      <alignment vertical="center"/>
    </xf>
    <xf numFmtId="165" fontId="10" fillId="6" borderId="0" xfId="0" applyNumberFormat="1" applyFont="1" applyFill="1" applyAlignment="1">
      <alignment vertical="center"/>
    </xf>
    <xf numFmtId="164" fontId="7" fillId="3" borderId="0" xfId="0" applyNumberFormat="1" applyFont="1" applyFill="1" applyAlignment="1">
      <alignment horizontal="center"/>
    </xf>
    <xf numFmtId="0" fontId="12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vertical="center"/>
    </xf>
    <xf numFmtId="164" fontId="12" fillId="3" borderId="0" xfId="1" applyFont="1" applyFill="1" applyAlignment="1">
      <alignment horizontal="center" vertical="center"/>
    </xf>
    <xf numFmtId="164" fontId="12" fillId="3" borderId="0" xfId="1" applyFont="1" applyFill="1" applyAlignment="1">
      <alignment vertical="center"/>
    </xf>
    <xf numFmtId="0" fontId="13" fillId="0" borderId="0" xfId="0" applyFont="1"/>
    <xf numFmtId="0" fontId="14" fillId="0" borderId="0" xfId="0" applyFont="1"/>
    <xf numFmtId="0" fontId="14" fillId="3" borderId="0" xfId="0" applyFont="1" applyFill="1"/>
    <xf numFmtId="0" fontId="14" fillId="5" borderId="0" xfId="0" applyFont="1" applyFill="1"/>
    <xf numFmtId="0" fontId="14" fillId="6" borderId="0" xfId="0" applyFont="1" applyFill="1"/>
    <xf numFmtId="0" fontId="15" fillId="4" borderId="3" xfId="0" applyFont="1" applyFill="1" applyBorder="1" applyAlignment="1">
      <alignment horizontal="left"/>
    </xf>
    <xf numFmtId="0" fontId="16" fillId="4" borderId="0" xfId="0" applyFont="1" applyFill="1" applyBorder="1" applyAlignment="1">
      <alignment horizontal="center"/>
    </xf>
    <xf numFmtId="0" fontId="17" fillId="4" borderId="0" xfId="0" quotePrefix="1" applyFont="1" applyFill="1" applyBorder="1" applyAlignment="1">
      <alignment horizontal="center"/>
    </xf>
    <xf numFmtId="0" fontId="14" fillId="5" borderId="0" xfId="0" applyFont="1" applyFill="1" applyAlignment="1"/>
    <xf numFmtId="0" fontId="14" fillId="6" borderId="0" xfId="0" applyFont="1" applyFill="1" applyAlignment="1"/>
    <xf numFmtId="0" fontId="14" fillId="6" borderId="0" xfId="0" applyFont="1" applyFill="1" applyAlignment="1">
      <alignment wrapText="1"/>
    </xf>
    <xf numFmtId="0" fontId="14" fillId="5" borderId="0" xfId="0" applyFont="1" applyFill="1" applyAlignment="1">
      <alignment horizontal="center"/>
    </xf>
    <xf numFmtId="0" fontId="14" fillId="6" borderId="0" xfId="0" applyFont="1" applyFill="1" applyAlignment="1">
      <alignment horizontal="center"/>
    </xf>
    <xf numFmtId="0" fontId="14" fillId="5" borderId="4" xfId="0" applyFont="1" applyFill="1" applyBorder="1"/>
    <xf numFmtId="0" fontId="14" fillId="5" borderId="5" xfId="0" applyFont="1" applyFill="1" applyBorder="1"/>
    <xf numFmtId="0" fontId="14" fillId="6" borderId="4" xfId="0" applyFont="1" applyFill="1" applyBorder="1"/>
    <xf numFmtId="0" fontId="14" fillId="6" borderId="5" xfId="0" applyFont="1" applyFill="1" applyBorder="1"/>
    <xf numFmtId="0" fontId="15" fillId="4" borderId="8" xfId="0" applyFont="1" applyFill="1" applyBorder="1" applyAlignment="1">
      <alignment horizontal="left"/>
    </xf>
    <xf numFmtId="0" fontId="14" fillId="5" borderId="4" xfId="0" applyFont="1" applyFill="1" applyBorder="1" applyAlignment="1"/>
    <xf numFmtId="0" fontId="14" fillId="6" borderId="4" xfId="0" applyFont="1" applyFill="1" applyBorder="1" applyAlignment="1"/>
    <xf numFmtId="0" fontId="14" fillId="5" borderId="6" xfId="0" applyFont="1" applyFill="1" applyBorder="1"/>
    <xf numFmtId="0" fontId="14" fillId="5" borderId="7" xfId="0" applyFont="1" applyFill="1" applyBorder="1"/>
    <xf numFmtId="0" fontId="6" fillId="0" borderId="0" xfId="0" applyFont="1" applyAlignment="1">
      <alignment vertical="center"/>
    </xf>
    <xf numFmtId="0" fontId="10" fillId="6" borderId="0" xfId="0" applyNumberFormat="1" applyFont="1" applyFill="1" applyAlignment="1">
      <alignment horizontal="center" vertical="center"/>
    </xf>
    <xf numFmtId="0" fontId="10" fillId="6" borderId="0" xfId="0" applyNumberFormat="1" applyFont="1" applyFill="1" applyAlignment="1">
      <alignment vertical="center"/>
    </xf>
    <xf numFmtId="165" fontId="10" fillId="6" borderId="0" xfId="0" applyNumberFormat="1" applyFont="1" applyFill="1" applyAlignment="1">
      <alignment horizontal="right"/>
    </xf>
    <xf numFmtId="0" fontId="0" fillId="7" borderId="0" xfId="0" applyFill="1"/>
    <xf numFmtId="0" fontId="7" fillId="5" borderId="9" xfId="0" applyFont="1" applyFill="1" applyBorder="1"/>
    <xf numFmtId="0" fontId="7" fillId="2" borderId="0" xfId="0" applyFont="1" applyFill="1" applyBorder="1" applyAlignment="1" applyProtection="1">
      <protection locked="0"/>
    </xf>
    <xf numFmtId="0" fontId="7" fillId="0" borderId="0" xfId="0" applyFont="1" applyAlignment="1">
      <alignment horizontal="center"/>
    </xf>
    <xf numFmtId="0" fontId="7" fillId="0" borderId="0" xfId="0" applyFont="1" applyProtection="1">
      <protection locked="0"/>
    </xf>
    <xf numFmtId="164" fontId="7" fillId="3" borderId="0" xfId="0" applyNumberFormat="1" applyFont="1" applyFill="1"/>
    <xf numFmtId="0" fontId="14" fillId="2" borderId="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center"/>
      <protection locked="0"/>
    </xf>
    <xf numFmtId="0" fontId="7" fillId="5" borderId="5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1" fillId="0" borderId="0" xfId="0" applyFont="1" applyFill="1" applyBorder="1" applyAlignment="1" applyProtection="1">
      <alignment horizontal="center" vertical="center" wrapText="1"/>
    </xf>
  </cellXfs>
  <cellStyles count="2">
    <cellStyle name="Standard" xfId="0" builtinId="0"/>
    <cellStyle name="Währung" xfId="1" builtinId="4"/>
  </cellStyles>
  <dxfs count="70"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solid">
          <fgColor indexed="64"/>
          <bgColor rgb="FF72AF3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scheme val="none"/>
      </font>
      <fill>
        <patternFill patternType="solid">
          <fgColor indexed="64"/>
          <bgColor rgb="FF72AF3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Verdana"/>
        <scheme val="none"/>
      </font>
      <alignment horizontal="center" vertical="bottom" textRotation="0" wrapText="0" indent="0" justifyLastLine="0" shrinkToFi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scheme val="none"/>
      </font>
      <fill>
        <patternFill patternType="solid">
          <fgColor indexed="64"/>
          <bgColor rgb="FF72AF30"/>
        </patternFill>
      </fill>
    </dxf>
    <dxf>
      <font>
        <strike val="0"/>
        <outline val="0"/>
        <shadow val="0"/>
        <u val="none"/>
        <vertAlign val="baseline"/>
        <name val="Verdana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scheme val="none"/>
      </font>
      <fill>
        <patternFill patternType="solid">
          <fgColor indexed="64"/>
          <bgColor rgb="FF72AF30"/>
        </patternFill>
      </fill>
    </dxf>
    <dxf>
      <font>
        <strike val="0"/>
        <outline val="0"/>
        <shadow val="0"/>
        <u val="none"/>
        <vertAlign val="baseline"/>
        <name val="Verdana"/>
        <scheme val="none"/>
      </font>
    </dxf>
    <dxf>
      <font>
        <strike val="0"/>
        <outline val="0"/>
        <shadow val="0"/>
        <u val="none"/>
        <vertAlign val="baseline"/>
        <name val="Verdana"/>
        <scheme val="none"/>
      </font>
      <fill>
        <patternFill patternType="solid">
          <fgColor indexed="64"/>
          <bgColor rgb="FF72AF30"/>
        </patternFill>
      </fill>
    </dxf>
    <dxf>
      <font>
        <strike val="0"/>
        <outline val="0"/>
        <shadow val="0"/>
        <u val="none"/>
        <vertAlign val="baseline"/>
        <name val="Verdana"/>
        <scheme val="none"/>
      </font>
    </dxf>
    <dxf>
      <font>
        <strike val="0"/>
        <outline val="0"/>
        <shadow val="0"/>
        <u val="none"/>
        <vertAlign val="baseline"/>
        <name val="Verdana"/>
        <scheme val="none"/>
      </font>
      <fill>
        <patternFill patternType="solid">
          <fgColor indexed="64"/>
          <bgColor rgb="FF72AF3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  <alignment horizontal="center" vertical="bottom" textRotation="0" wrapText="0" indent="0" justifyLastLine="0" shrinkToFit="0"/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solid">
          <fgColor indexed="64"/>
          <bgColor rgb="FF72AF3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Verdana"/>
        <scheme val="none"/>
      </font>
      <fill>
        <patternFill patternType="solid">
          <fgColor indexed="64"/>
          <bgColor rgb="FF72AF3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scheme val="none"/>
      </font>
      <numFmt numFmtId="164" formatCode="_-* #,##0.00\ &quot;€&quot;_-;\-* #,##0.00\ &quot;€&quot;_-;_-* &quot;-&quot;??\ &quot;€&quot;_-;_-@_-"/>
      <fill>
        <patternFill patternType="solid">
          <fgColor indexed="64"/>
          <bgColor rgb="FF72AF3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Verdana"/>
        <scheme val="none"/>
      </font>
      <numFmt numFmtId="165" formatCode="#,##0.00\ &quot;€&quot;"/>
      <alignment horizontal="center" vertical="bottom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scheme val="none"/>
      </font>
      <numFmt numFmtId="164" formatCode="_-* #,##0.00\ &quot;€&quot;_-;\-* #,##0.00\ &quot;€&quot;_-;_-* &quot;-&quot;??\ &quot;€&quot;_-;_-@_-"/>
      <fill>
        <patternFill patternType="solid">
          <fgColor indexed="64"/>
          <bgColor rgb="FF72AF3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Verdana"/>
        <scheme val="none"/>
      </font>
      <numFmt numFmtId="165" formatCode="#,##0.00\ &quot;€&quot;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scheme val="none"/>
      </font>
      <fill>
        <patternFill patternType="solid">
          <fgColor indexed="64"/>
          <bgColor rgb="FF72AF30"/>
        </patternFill>
      </fill>
    </dxf>
    <dxf>
      <font>
        <strike val="0"/>
        <outline val="0"/>
        <shadow val="0"/>
        <u val="none"/>
        <vertAlign val="baseline"/>
        <sz val="12"/>
        <color theme="1" tint="0.249977111117893"/>
        <name val="Verdana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scheme val="none"/>
      </font>
      <fill>
        <patternFill patternType="solid">
          <fgColor indexed="64"/>
          <bgColor rgb="FF72AF30"/>
        </patternFill>
      </fill>
    </dxf>
    <dxf>
      <font>
        <strike val="0"/>
        <outline val="0"/>
        <shadow val="0"/>
        <u val="none"/>
        <vertAlign val="baseline"/>
        <sz val="12"/>
        <color theme="1" tint="0.249977111117893"/>
        <name val="Verdana"/>
        <scheme val="none"/>
      </font>
      <numFmt numFmtId="0" formatCode="General"/>
      <alignment horizontal="center" vertical="center" textRotation="0" wrapText="0" inden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scheme val="none"/>
      </font>
      <fill>
        <patternFill patternType="solid">
          <fgColor indexed="64"/>
          <bgColor rgb="FF72AF30"/>
        </patternFill>
      </fill>
    </dxf>
    <dxf>
      <font>
        <strike val="0"/>
        <outline val="0"/>
        <shadow val="0"/>
        <u val="none"/>
        <vertAlign val="baseline"/>
        <sz val="12"/>
        <color theme="1" tint="0.249977111117893"/>
        <name val="Verdana"/>
        <scheme val="none"/>
      </font>
      <alignment horizontal="center" textRotation="0" wrapText="0" indent="0" justifyLastLine="0" shrinkToFit="0"/>
    </dxf>
    <dxf>
      <font>
        <strike val="0"/>
        <outline val="0"/>
        <shadow val="0"/>
        <u val="none"/>
        <vertAlign val="baseline"/>
        <name val="Verdana"/>
        <scheme val="none"/>
      </font>
    </dxf>
    <dxf>
      <font>
        <strike val="0"/>
        <outline val="0"/>
        <shadow val="0"/>
        <u val="none"/>
        <vertAlign val="baseline"/>
        <sz val="12"/>
        <color theme="1" tint="0.249977111117893"/>
        <name val="Verdana"/>
        <scheme val="none"/>
      </font>
    </dxf>
    <dxf>
      <font>
        <strike val="0"/>
        <outline val="0"/>
        <shadow val="0"/>
        <u val="none"/>
        <vertAlign val="baseline"/>
        <name val="Verdana"/>
        <scheme val="none"/>
      </font>
      <fill>
        <patternFill patternType="solid">
          <fgColor indexed="64"/>
          <bgColor rgb="FF72AF3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scheme val="none"/>
      </font>
      <numFmt numFmtId="164" formatCode="_-* #,##0.00\ &quot;€&quot;_-;\-* #,##0.00\ &quot;€&quot;_-;_-* &quot;-&quot;??\ &quot;€&quot;_-;_-@_-"/>
      <fill>
        <patternFill patternType="solid">
          <fgColor indexed="64"/>
          <bgColor rgb="FF72AF3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scheme val="none"/>
      </font>
      <numFmt numFmtId="164" formatCode="_-* #,##0.00\ &quot;€&quot;_-;\-* #,##0.00\ &quot;€&quot;_-;_-* &quot;-&quot;??\ &quot;€&quot;_-;_-@_-"/>
      <fill>
        <patternFill patternType="solid">
          <fgColor indexed="64"/>
          <bgColor rgb="FF72AF3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scheme val="none"/>
      </font>
      <numFmt numFmtId="167" formatCode="#,##0\ &quot;h&quot;"/>
      <fill>
        <patternFill patternType="solid">
          <fgColor indexed="64"/>
          <bgColor rgb="FF72AF3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scheme val="none"/>
      </font>
      <numFmt numFmtId="167" formatCode="#,##0\ &quot;h&quot;"/>
      <fill>
        <patternFill patternType="solid">
          <fgColor indexed="64"/>
          <bgColor rgb="FF72AF3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scheme val="none"/>
      </font>
      <fill>
        <patternFill patternType="solid">
          <fgColor indexed="64"/>
          <bgColor rgb="FF72AF3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scheme val="none"/>
      </font>
      <fill>
        <patternFill patternType="solid">
          <fgColor indexed="64"/>
          <bgColor rgb="FF72AF3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scheme val="none"/>
      </font>
      <fill>
        <patternFill patternType="solid">
          <fgColor indexed="64"/>
          <bgColor rgb="FF72AF3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scheme val="none"/>
      </font>
      <fill>
        <patternFill patternType="solid">
          <fgColor indexed="64"/>
          <bgColor rgb="FF72AF30"/>
        </patternFill>
      </fill>
    </dxf>
    <dxf>
      <font>
        <strike val="0"/>
        <outline val="0"/>
        <shadow val="0"/>
        <u val="none"/>
        <vertAlign val="baseline"/>
        <sz val="12"/>
        <color theme="1" tint="0.249977111117893"/>
        <name val="Verdana"/>
        <scheme val="none"/>
      </font>
      <alignment horizontal="center" textRotation="0" wrapText="0" indent="0" justifyLastLine="0" shrinkToFit="0"/>
    </dxf>
    <dxf>
      <font>
        <strike val="0"/>
        <outline val="0"/>
        <shadow val="0"/>
        <u val="none"/>
        <vertAlign val="baseline"/>
        <name val="Verdana"/>
        <scheme val="none"/>
      </font>
      <fill>
        <patternFill patternType="solid">
          <fgColor indexed="64"/>
          <bgColor rgb="FF72AF30"/>
        </patternFill>
      </fill>
    </dxf>
    <dxf>
      <font>
        <strike val="0"/>
        <outline val="0"/>
        <shadow val="0"/>
        <u val="none"/>
        <vertAlign val="baseline"/>
        <name val="Verdana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Verdana"/>
        <scheme val="none"/>
      </font>
      <fill>
        <patternFill patternType="solid">
          <fgColor indexed="64"/>
          <bgColor rgb="FF72AF3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scheme val="none"/>
      </font>
    </dxf>
    <dxf>
      <font>
        <strike val="0"/>
        <outline val="0"/>
        <shadow val="0"/>
        <u val="none"/>
        <vertAlign val="baseline"/>
        <sz val="10"/>
        <name val="Verdana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Verdana"/>
        <scheme val="none"/>
      </font>
      <fill>
        <patternFill patternType="solid">
          <fgColor theme="9"/>
          <bgColor rgb="FF72AF3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Verdana"/>
        <scheme val="none"/>
      </font>
    </dxf>
    <dxf>
      <font>
        <strike val="0"/>
        <outline val="0"/>
        <shadow val="0"/>
        <u val="none"/>
        <vertAlign val="baseline"/>
        <sz val="10"/>
        <name val="Verdana"/>
        <scheme val="none"/>
      </font>
    </dxf>
    <dxf>
      <font>
        <strike val="0"/>
        <outline val="0"/>
        <shadow val="0"/>
        <u val="none"/>
        <vertAlign val="baseline"/>
        <sz val="10"/>
        <name val="Verdana"/>
        <scheme val="none"/>
      </font>
    </dxf>
    <dxf>
      <font>
        <strike val="0"/>
        <outline val="0"/>
        <shadow val="0"/>
        <u val="none"/>
        <vertAlign val="baseline"/>
        <sz val="10"/>
        <name val="Verdana"/>
        <scheme val="none"/>
      </font>
    </dxf>
    <dxf>
      <font>
        <strike val="0"/>
        <outline val="0"/>
        <shadow val="0"/>
        <u val="none"/>
        <vertAlign val="baseline"/>
        <sz val="10"/>
        <name val="Verdana"/>
        <scheme val="none"/>
      </font>
      <fill>
        <patternFill patternType="solid">
          <fgColor indexed="64"/>
          <bgColor rgb="FF72AF30"/>
        </patternFill>
      </fill>
    </dxf>
    <dxf>
      <font>
        <strike val="0"/>
        <outline val="0"/>
        <shadow val="0"/>
        <u val="none"/>
        <vertAlign val="baseline"/>
        <name val="Verdana"/>
        <scheme val="none"/>
      </font>
      <protection locked="0" hidden="0"/>
    </dxf>
    <dxf>
      <font>
        <strike val="0"/>
        <outline val="0"/>
        <shadow val="0"/>
        <u val="none"/>
        <vertAlign val="baseline"/>
        <name val="Verdana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Verdana"/>
        <scheme val="none"/>
      </font>
      <fill>
        <patternFill patternType="solid">
          <fgColor indexed="64"/>
          <bgColor theme="0" tint="-0.14999847407452621"/>
        </patternFill>
      </fill>
      <protection locked="0" hidden="0"/>
    </dxf>
    <dxf>
      <font>
        <strike val="0"/>
        <outline val="0"/>
        <shadow val="0"/>
        <u val="none"/>
        <vertAlign val="baseline"/>
        <name val="Verdana"/>
        <scheme val="none"/>
      </font>
      <protection locked="0" hidden="0"/>
    </dxf>
    <dxf>
      <font>
        <strike val="0"/>
        <outline val="0"/>
        <shadow val="0"/>
        <u val="none"/>
        <vertAlign val="baseline"/>
        <name val="Verdana"/>
        <scheme val="none"/>
      </font>
      <alignment horizontal="center" vertical="bottom" textRotation="0" wrapText="0" indent="0" justifyLastLine="0" shrinkToFit="0"/>
      <protection locked="0" hidden="0"/>
    </dxf>
    <dxf>
      <font>
        <strike val="0"/>
        <outline val="0"/>
        <shadow val="0"/>
        <u val="none"/>
        <vertAlign val="baseline"/>
        <name val="Verdana"/>
        <scheme val="none"/>
      </font>
      <protection locked="0" hidden="0"/>
    </dxf>
    <dxf>
      <font>
        <strike val="0"/>
        <outline val="0"/>
        <shadow val="0"/>
        <u val="none"/>
        <vertAlign val="baseline"/>
        <name val="Verdana"/>
        <scheme val="none"/>
      </font>
      <fill>
        <patternFill patternType="solid">
          <fgColor indexed="64"/>
          <bgColor rgb="FF72AF30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ill>
        <patternFill patternType="solid">
          <fgColor theme="0" tint="-0.34998626667073579"/>
          <bgColor theme="0" tint="-0.34998626667073579"/>
        </patternFill>
      </fill>
    </dxf>
    <dxf>
      <font>
        <b/>
        <color theme="0"/>
      </font>
      <fill>
        <patternFill patternType="solid">
          <fgColor theme="1"/>
          <bgColor theme="1"/>
        </patternFill>
      </fill>
    </dxf>
    <dxf>
      <font>
        <b/>
        <color theme="0"/>
      </font>
      <fill>
        <patternFill patternType="solid">
          <fgColor theme="1"/>
          <bgColor theme="1"/>
        </patternFill>
      </fill>
    </dxf>
    <dxf>
      <font>
        <b/>
        <color theme="0"/>
      </font>
      <fill>
        <patternFill patternType="solid">
          <fgColor theme="1"/>
          <bgColor theme="1"/>
        </patternFill>
      </fill>
      <border>
        <top style="thick">
          <color theme="0"/>
        </top>
      </border>
    </dxf>
    <dxf>
      <font>
        <b/>
        <color theme="0"/>
      </font>
      <fill>
        <patternFill patternType="solid">
          <fgColor theme="1"/>
          <bgColor theme="1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theme="0" tint="-0.14999847407452621"/>
          <bgColor theme="0" tint="-0.14999847407452621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TableStyleMedium9" defaultPivotStyle="PivotStyleMedium7">
    <tableStyle name="TableStyleMedium8 2" pivot="0" count="7">
      <tableStyleElement type="wholeTable" dxfId="69"/>
      <tableStyleElement type="headerRow" dxfId="68"/>
      <tableStyleElement type="totalRow" dxfId="67"/>
      <tableStyleElement type="firstColumn" dxfId="66"/>
      <tableStyleElement type="lastColumn" dxfId="65"/>
      <tableStyleElement type="firstRowStripe" dxfId="64"/>
      <tableStyleElement type="firstColumnStripe" dxfId="63"/>
    </tableStyle>
  </tableStyles>
  <colors>
    <mruColors>
      <color rgb="FF72AF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tx>
            <c:strRef>
              <c:f>'3. Übersicht'!$A$6</c:f>
              <c:strCache>
                <c:ptCount val="1"/>
                <c:pt idx="0">
                  <c:v>Projektprofil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98000"/>
                    <a:lumMod val="114000"/>
                  </a:schemeClr>
                </a:gs>
                <a:gs pos="100000">
                  <a:schemeClr val="accent6">
                    <a:shade val="90000"/>
                    <a:lumMod val="84000"/>
                  </a:schemeClr>
                </a:gs>
              </a:gsLst>
              <a:lin ang="5400000" scaled="0"/>
            </a:gradFill>
            <a:ln>
              <a:noFill/>
            </a:ln>
            <a:effectLst>
              <a:glow rad="101600">
                <a:schemeClr val="accent6">
                  <a:satMod val="175000"/>
                  <a:alpha val="30000"/>
                </a:schemeClr>
              </a:glow>
            </a:effectLst>
            <a:scene3d>
              <a:camera prst="orthographicFront">
                <a:rot lat="0" lon="0" rev="0"/>
              </a:camera>
              <a:lightRig rig="threePt" dir="tl"/>
            </a:scene3d>
            <a:sp3d prstMaterial="plastic">
              <a:bevelT w="0" h="0"/>
            </a:sp3d>
          </c:spPr>
          <c:cat>
            <c:strRef>
              <c:f>'3. Übersicht'!$A$8:$A$12</c:f>
              <c:strCache>
                <c:ptCount val="5"/>
                <c:pt idx="0">
                  <c:v>Dauer</c:v>
                </c:pt>
                <c:pt idx="1">
                  <c:v>Relative Neuartigkeit</c:v>
                </c:pt>
                <c:pt idx="2">
                  <c:v>Kosten</c:v>
                </c:pt>
                <c:pt idx="3">
                  <c:v>Nachhaltigkeit</c:v>
                </c:pt>
                <c:pt idx="4">
                  <c:v>Inklusion</c:v>
                </c:pt>
              </c:strCache>
            </c:strRef>
          </c:cat>
          <c:val>
            <c:numRef>
              <c:f>'3. Übersicht'!$C$8:$C$12</c:f>
              <c:numCache>
                <c:formatCode>General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4</c:v>
                </c:pt>
                <c:pt idx="3">
                  <c:v>10</c:v>
                </c:pt>
                <c:pt idx="4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57F-40E7-A6E7-8827A4527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871200"/>
        <c:axId val="151869024"/>
      </c:radarChart>
      <c:catAx>
        <c:axId val="151871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869024"/>
        <c:crosses val="autoZero"/>
        <c:auto val="1"/>
        <c:lblAlgn val="ctr"/>
        <c:lblOffset val="100"/>
        <c:noMultiLvlLbl val="0"/>
      </c:catAx>
      <c:valAx>
        <c:axId val="1518690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1871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3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92364</xdr:colOff>
      <xdr:row>0</xdr:row>
      <xdr:rowOff>92364</xdr:rowOff>
    </xdr:from>
    <xdr:to>
      <xdr:col>2</xdr:col>
      <xdr:colOff>578428</xdr:colOff>
      <xdr:row>0</xdr:row>
      <xdr:rowOff>1139849</xdr:rowOff>
    </xdr:to>
    <xdr:pic>
      <xdr:nvPicPr>
        <xdr:cNvPr id="2" name="Bild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364" y="92364"/>
          <a:ext cx="4394200" cy="10474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92363</xdr:colOff>
      <xdr:row>0</xdr:row>
      <xdr:rowOff>92364</xdr:rowOff>
    </xdr:from>
    <xdr:to>
      <xdr:col>4</xdr:col>
      <xdr:colOff>653472</xdr:colOff>
      <xdr:row>0</xdr:row>
      <xdr:rowOff>1139849</xdr:rowOff>
    </xdr:to>
    <xdr:pic>
      <xdr:nvPicPr>
        <xdr:cNvPr id="3" name="Bild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363" y="92364"/>
          <a:ext cx="4394200" cy="10474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1100666</xdr:colOff>
      <xdr:row>13</xdr:row>
      <xdr:rowOff>183445</xdr:rowOff>
    </xdr:from>
    <xdr:to>
      <xdr:col>6</xdr:col>
      <xdr:colOff>973666</xdr:colOff>
      <xdr:row>22</xdr:row>
      <xdr:rowOff>56445</xdr:rowOff>
    </xdr:to>
    <xdr:graphicFrame macro="">
      <xdr:nvGraphicFramePr>
        <xdr:cNvPr id="2" name="Diagramm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88900</xdr:colOff>
      <xdr:row>0</xdr:row>
      <xdr:rowOff>88900</xdr:rowOff>
    </xdr:from>
    <xdr:to>
      <xdr:col>2</xdr:col>
      <xdr:colOff>2822</xdr:colOff>
      <xdr:row>0</xdr:row>
      <xdr:rowOff>1136385</xdr:rowOff>
    </xdr:to>
    <xdr:pic>
      <xdr:nvPicPr>
        <xdr:cNvPr id="5" name="Bild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900" y="88900"/>
          <a:ext cx="4394200" cy="104748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8" name="Tabelle19" displayName="Tabelle19" ref="A16:E21" totalsRowShown="0" headerRowDxfId="62" dataDxfId="61">
  <autoFilter ref="A16:E21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SKZ" dataDxfId="60"/>
    <tableColumn id="2" name="Bezeichnung" dataDxfId="59"/>
    <tableColumn id="5" name="Bundesland" dataDxfId="58"/>
    <tableColumn id="3" name="Leiter/in" dataDxfId="57"/>
    <tableColumn id="4" name="Projektkoordinator/in" dataDxfId="56"/>
  </tableColumns>
  <tableStyleInfo name="TableStyleMedium14" showFirstColumn="0" showLastColumn="0" showRowStripes="1" showColumnStripes="0"/>
</table>
</file>

<file path=xl/tables/table2.xml><?xml version="1.0" encoding="utf-8"?>
<table xmlns="http://schemas.openxmlformats.org/spreadsheetml/2006/main" id="9" name="Tabelle310" displayName="Tabelle310" ref="I16:K20" totalsRowShown="0" headerRowDxfId="55" dataDxfId="54">
  <autoFilter ref="I16:K20"/>
  <tableColumns count="3">
    <tableColumn id="1" name="Feld" dataDxfId="53"/>
    <tableColumn id="2" name="Bei Schulen" dataDxfId="52"/>
    <tableColumn id="3" name="Sonstige" dataDxfId="51"/>
  </tableColumns>
  <tableStyleInfo name="TableStyleMedium8" showFirstColumn="0" showLastColumn="0" showRowStripes="1" showColumnStripes="0"/>
</table>
</file>

<file path=xl/tables/table3.xml><?xml version="1.0" encoding="utf-8"?>
<table xmlns="http://schemas.openxmlformats.org/spreadsheetml/2006/main" id="1" name="Tabelle1" displayName="Tabelle1" ref="I26:K68" totalsRowShown="0" headerRowDxfId="50" dataDxfId="49">
  <autoFilter ref="I26:K68">
    <filterColumn colId="0" hiddenButton="1"/>
    <filterColumn colId="1" hiddenButton="1"/>
    <filterColumn colId="2" hiddenButton="1"/>
  </autoFilter>
  <tableColumns count="3">
    <tableColumn id="1" name="Aktivitäten" dataDxfId="48"/>
    <tableColumn id="2" name=" " dataDxfId="47"/>
    <tableColumn id="3" name="Spalte1" dataDxfId="46"/>
  </tableColumns>
  <tableStyleInfo name="TableStyleMedium8" showFirstColumn="0" showLastColumn="0" showRowStripes="1" showColumnStripes="0"/>
</table>
</file>

<file path=xl/tables/table4.xml><?xml version="1.0" encoding="utf-8"?>
<table xmlns="http://schemas.openxmlformats.org/spreadsheetml/2006/main" id="4" name="Tabelle4" displayName="Tabelle4" ref="B3:I14" totalsRowCount="1" headerRowDxfId="45" dataDxfId="44" totalsRowDxfId="43">
  <autoFilter ref="B3:I1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#" totalsRowLabel="Ergebnis" dataDxfId="42" totalsRowDxfId="41"/>
    <tableColumn id="8" name="SKZ" totalsRowDxfId="40"/>
    <tableColumn id="2" name="Bezeichnung" totalsRowDxfId="39"/>
    <tableColumn id="3" name="Kostensatz" totalsRowDxfId="38"/>
    <tableColumn id="4" name="schulbezogen" totalsRowFunction="custom" totalsRowDxfId="37">
      <totalsRowFormula>SUM(Tabelle4[schulbezogen])</totalsRowFormula>
    </tableColumn>
    <tableColumn id="5" name="projektbezogen" totalsRowFunction="custom" totalsRowDxfId="36">
      <totalsRowFormula>SUM(Tabelle4[projektbezogen])</totalsRowFormula>
    </tableColumn>
    <tableColumn id="6" name="Personal" totalsRowFunction="custom" totalsRowDxfId="35">
      <calculatedColumnFormula>IF(Tabelle4[[#This Row],[projektbezogen]]&gt;0,Tabelle4[[#This Row],[Kostensatz]]*Tabelle4[[#This Row],[projektbezogen]],0)</calculatedColumnFormula>
      <totalsRowFormula>SUM(Tabelle4[Personal])</totalsRowFormula>
    </tableColumn>
    <tableColumn id="7" name="Material" totalsRowFunction="sum" totalsRowDxfId="34">
      <calculatedColumnFormula>IF(SUM(Tabelle4[[#This Row],[projektbezogen]],Tabelle4[[#This Row],[schulbezogen]])&gt;0,0,Tabelle4[[#This Row],[Kostensatz]])</calculatedColumnFormula>
    </tableColumn>
  </tableColumns>
  <tableStyleInfo name="TableStyleMedium8" showFirstColumn="0" showLastColumn="0" showRowStripes="1" showColumnStripes="0"/>
</table>
</file>

<file path=xl/tables/table5.xml><?xml version="1.0" encoding="utf-8"?>
<table xmlns="http://schemas.openxmlformats.org/spreadsheetml/2006/main" id="2" name="Tabelle43" displayName="Tabelle43" ref="B18:F24" totalsRowCount="1" headerRowDxfId="33" dataDxfId="32" totalsRowDxfId="31">
  <autoFilter ref="B18:F23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#" totalsRowLabel="Ergebnis" dataDxfId="30" totalsRowDxfId="29"/>
    <tableColumn id="8" name="SKZ" dataDxfId="28" totalsRowDxfId="27">
      <calculatedColumnFormula>IF('1. Projektdaten'!A17&lt;&gt;"",'1. Projektdaten'!A17,"")</calculatedColumnFormula>
    </tableColumn>
    <tableColumn id="2" name="Schule" dataDxfId="26" totalsRowDxfId="25">
      <calculatedColumnFormula>IF(Tabelle43[[#This Row],[SKZ]]&lt;&gt;"",'1. Projektdaten'!#REF!,"")</calculatedColumnFormula>
    </tableColumn>
    <tableColumn id="3" name="Personal" totalsRowFunction="custom" dataDxfId="24" totalsRowDxfId="23">
      <calculatedColumnFormula>IF(Tabelle43[[#This Row],[SKZ]]&lt;&gt;"",SUMIF(Tabelle4[SKZ],Tabelle43[[#This Row],[SKZ]],Tabelle4[Personal]),0)</calculatedColumnFormula>
      <totalsRowFormula>SUM(Tabelle43[Personal])</totalsRowFormula>
    </tableColumn>
    <tableColumn id="4" name="Material" totalsRowFunction="custom" dataDxfId="22" totalsRowDxfId="21">
      <calculatedColumnFormula>IF(Tabelle43[[#This Row],[SKZ]]&lt;&gt;"",SUMIF(Tabelle4[SKZ],Tabelle43[[#This Row],[SKZ]],Tabelle4[Material]),0)</calculatedColumnFormula>
      <totalsRowFormula>SUM(Tabelle43[Material])</totalsRowFormula>
    </tableColumn>
  </tableColumns>
  <tableStyleInfo name="TableStyleMedium8" showFirstColumn="0" showLastColumn="0" showRowStripes="1" showColumnStripes="0"/>
</table>
</file>

<file path=xl/tables/table6.xml><?xml version="1.0" encoding="utf-8"?>
<table xmlns="http://schemas.openxmlformats.org/spreadsheetml/2006/main" id="5" name="Tabelle36" displayName="Tabelle36" ref="L3:M9" totalsRowShown="0" headerRowDxfId="20" dataDxfId="19">
  <autoFilter ref="L3:M9">
    <filterColumn colId="0" hiddenButton="1"/>
    <filterColumn colId="1" hiddenButton="1"/>
  </autoFilter>
  <tableColumns count="2">
    <tableColumn id="1" name="Feld" dataDxfId="18"/>
    <tableColumn id="2" name="Erklärung" dataDxfId="17"/>
  </tableColumns>
  <tableStyleInfo name="TableStyleMedium8" showFirstColumn="0" showLastColumn="0" showRowStripes="1" showColumnStripes="0"/>
</table>
</file>

<file path=xl/tables/table7.xml><?xml version="1.0" encoding="utf-8"?>
<table xmlns="http://schemas.openxmlformats.org/spreadsheetml/2006/main" id="3" name="Tabelle3" displayName="Tabelle3" ref="L18:M24" totalsRowShown="0" headerRowDxfId="16" dataDxfId="15">
  <autoFilter ref="L18:M24"/>
  <sortState ref="L18:M24">
    <sortCondition ref="L17:L24"/>
  </sortState>
  <tableColumns count="2">
    <tableColumn id="1" name="Einstufung" dataDxfId="14"/>
    <tableColumn id="2" name="Kostenart" dataDxfId="13"/>
  </tableColumns>
  <tableStyleInfo name="TableStyleMedium8" showFirstColumn="0" showLastColumn="0" showRowStripes="1" showColumnStripes="0"/>
</table>
</file>

<file path=xl/tables/table8.xml><?xml version="1.0" encoding="utf-8"?>
<table xmlns="http://schemas.openxmlformats.org/spreadsheetml/2006/main" id="6" name="Tabelle6" displayName="Tabelle6" ref="A7:C13" totalsRowCount="1" headerRowDxfId="12" dataDxfId="11" totalsRowDxfId="10">
  <autoFilter ref="A7:C12">
    <filterColumn colId="0" hiddenButton="1"/>
    <filterColumn colId="1" hiddenButton="1"/>
    <filterColumn colId="2" hiddenButton="1"/>
  </autoFilter>
  <tableColumns count="3">
    <tableColumn id="1" name="Kritierium" totalsRowLabel="Ergebnis" dataDxfId="9" totalsRowDxfId="8"/>
    <tableColumn id="2" name="Begründung" dataDxfId="7" totalsRowDxfId="6"/>
    <tableColumn id="3" name="Rating" totalsRowFunction="custom" dataDxfId="5" totalsRowDxfId="4">
      <totalsRowFormula>IF(SUM(Tabelle6[Rating])&gt;0,AVERAGE(Tabelle6[Rating]),0)</totalsRowFormula>
    </tableColumn>
  </tableColumns>
  <tableStyleInfo name="TableStyleMedium14" showFirstColumn="0" showLastColumn="0" showRowStripes="1" showColumnStripes="0"/>
</table>
</file>

<file path=xl/tables/table9.xml><?xml version="1.0" encoding="utf-8"?>
<table xmlns="http://schemas.openxmlformats.org/spreadsheetml/2006/main" id="10" name="Tabelle3611" displayName="Tabelle3611" ref="L7:M10" totalsRowShown="0" headerRowDxfId="3" dataDxfId="2">
  <autoFilter ref="L7:M10">
    <filterColumn colId="0" hiddenButton="1"/>
    <filterColumn colId="1" hiddenButton="1"/>
  </autoFilter>
  <tableColumns count="2">
    <tableColumn id="1" name="Feld" dataDxfId="1"/>
    <tableColumn id="2" name="Erklärung" dataDxfId="0"/>
  </tableColumns>
  <tableStyleInfo name="TableStyleMedium8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on">
  <a:themeElements>
    <a:clrScheme name="I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I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3"/>
  <sheetViews>
    <sheetView showGridLines="0" topLeftCell="A4" zoomScale="80" zoomScaleNormal="80" zoomScalePageLayoutView="80" workbookViewId="0">
      <selection activeCell="A11" sqref="A11:D11"/>
    </sheetView>
  </sheetViews>
  <sheetFormatPr baseColWidth="10" defaultColWidth="11.5546875" defaultRowHeight="17.25"/>
  <cols>
    <col min="1" max="1" width="15" customWidth="1"/>
    <col min="2" max="2" width="29" customWidth="1"/>
    <col min="3" max="3" width="13.6640625" customWidth="1"/>
    <col min="4" max="4" width="24" customWidth="1"/>
    <col min="5" max="5" width="25" customWidth="1"/>
    <col min="6" max="6" width="2.33203125" customWidth="1"/>
    <col min="7" max="8" width="2.5546875" customWidth="1"/>
    <col min="9" max="9" width="19.33203125" customWidth="1"/>
    <col min="10" max="10" width="23.109375" customWidth="1"/>
    <col min="11" max="11" width="52.109375" customWidth="1"/>
  </cols>
  <sheetData>
    <row r="1" spans="1:11" ht="108.95" customHeight="1"/>
    <row r="2" spans="1:11" ht="35.25">
      <c r="A2" s="8" t="s">
        <v>0</v>
      </c>
      <c r="B2" s="9"/>
      <c r="C2" s="9"/>
      <c r="D2" s="9"/>
      <c r="E2" s="9"/>
      <c r="F2" s="9"/>
      <c r="G2" s="9"/>
      <c r="H2" s="10"/>
      <c r="I2" s="59" t="s">
        <v>1</v>
      </c>
      <c r="J2" s="9"/>
      <c r="K2" s="9"/>
    </row>
    <row r="3" spans="1:11" ht="35.25">
      <c r="A3" s="11" t="s">
        <v>2</v>
      </c>
      <c r="B3" s="9"/>
      <c r="C3" s="9"/>
      <c r="D3" s="9"/>
      <c r="E3" s="9"/>
      <c r="F3" s="9"/>
      <c r="G3" s="9"/>
      <c r="H3" s="10"/>
      <c r="I3" s="8"/>
      <c r="J3" s="9"/>
      <c r="K3" s="9"/>
    </row>
    <row r="4" spans="1:11">
      <c r="A4" s="95" t="s">
        <v>3</v>
      </c>
      <c r="B4" s="95"/>
      <c r="C4" s="95"/>
      <c r="D4" s="95"/>
      <c r="E4" s="95"/>
      <c r="F4" s="9"/>
      <c r="G4" s="9"/>
      <c r="H4" s="10"/>
      <c r="I4" s="91" t="s">
        <v>4</v>
      </c>
      <c r="J4" s="91"/>
      <c r="K4" s="91"/>
    </row>
    <row r="5" spans="1:11">
      <c r="A5" s="9"/>
      <c r="B5" s="9"/>
      <c r="C5" s="9"/>
      <c r="D5" s="9"/>
      <c r="E5" s="9"/>
      <c r="F5" s="9"/>
      <c r="G5" s="9"/>
      <c r="H5" s="10"/>
      <c r="I5" s="60"/>
      <c r="J5" s="60"/>
      <c r="K5" s="60"/>
    </row>
    <row r="6" spans="1:11" ht="24.75">
      <c r="A6" s="11" t="s">
        <v>5</v>
      </c>
      <c r="B6" s="9"/>
      <c r="C6" s="9"/>
      <c r="D6" s="9"/>
      <c r="E6" s="9"/>
      <c r="F6" s="9"/>
      <c r="G6" s="9"/>
      <c r="H6" s="10"/>
      <c r="I6" s="60"/>
      <c r="J6" s="60"/>
      <c r="K6" s="60"/>
    </row>
    <row r="7" spans="1:11" ht="69.95" customHeight="1">
      <c r="A7" s="94" t="s">
        <v>6</v>
      </c>
      <c r="B7" s="94"/>
      <c r="C7" s="94"/>
      <c r="D7" s="94"/>
      <c r="E7" s="94"/>
      <c r="F7" s="9"/>
      <c r="G7" s="9"/>
      <c r="H7" s="10"/>
      <c r="I7" s="92" t="s">
        <v>7</v>
      </c>
      <c r="J7" s="92"/>
      <c r="K7" s="92"/>
    </row>
    <row r="8" spans="1:11">
      <c r="A8" s="9"/>
      <c r="B8" s="9"/>
      <c r="C8" s="9"/>
      <c r="D8" s="9"/>
      <c r="E8" s="9"/>
      <c r="F8" s="9"/>
      <c r="G8" s="9"/>
      <c r="H8" s="10"/>
      <c r="I8" s="60"/>
      <c r="J8" s="60"/>
      <c r="K8" s="60"/>
    </row>
    <row r="9" spans="1:11" ht="24.75">
      <c r="A9" s="11" t="s">
        <v>8</v>
      </c>
      <c r="B9" s="9"/>
      <c r="C9" s="9"/>
      <c r="D9" s="9"/>
      <c r="E9" s="88" t="s">
        <v>9</v>
      </c>
      <c r="F9" s="9"/>
      <c r="G9" s="9"/>
      <c r="H9" s="10"/>
      <c r="I9" s="60"/>
      <c r="J9" s="60"/>
      <c r="K9" s="60"/>
    </row>
    <row r="10" spans="1:11">
      <c r="A10" s="96"/>
      <c r="B10" s="97"/>
      <c r="C10" s="97"/>
      <c r="D10" s="98"/>
      <c r="E10" s="86"/>
      <c r="F10" s="9"/>
      <c r="G10" s="9"/>
      <c r="H10" s="10"/>
      <c r="I10" s="93" t="s">
        <v>10</v>
      </c>
      <c r="J10" s="92"/>
      <c r="K10" s="92"/>
    </row>
    <row r="11" spans="1:11">
      <c r="A11" s="95" t="s">
        <v>45</v>
      </c>
      <c r="B11" s="95"/>
      <c r="C11" s="95"/>
      <c r="D11" s="95"/>
      <c r="E11" s="87" t="s">
        <v>12</v>
      </c>
      <c r="F11" s="9"/>
      <c r="G11" s="9"/>
      <c r="H11" s="10"/>
      <c r="I11" s="92"/>
      <c r="J11" s="92"/>
      <c r="K11" s="92"/>
    </row>
    <row r="12" spans="1:11">
      <c r="A12" s="96"/>
      <c r="B12" s="97"/>
      <c r="C12" s="97"/>
      <c r="D12" s="98"/>
      <c r="E12" s="86"/>
      <c r="F12" s="9"/>
      <c r="G12" s="9"/>
      <c r="H12" s="10"/>
      <c r="I12" s="92"/>
      <c r="J12" s="92"/>
      <c r="K12" s="92"/>
    </row>
    <row r="13" spans="1:11">
      <c r="A13" s="95"/>
      <c r="B13" s="95"/>
      <c r="C13" s="95"/>
      <c r="D13" s="95"/>
      <c r="E13" s="87"/>
      <c r="F13" s="9"/>
      <c r="G13" s="9"/>
      <c r="H13" s="10"/>
      <c r="I13" s="92"/>
      <c r="J13" s="92"/>
      <c r="K13" s="92"/>
    </row>
    <row r="14" spans="1:11">
      <c r="A14" s="9"/>
      <c r="B14" s="9"/>
      <c r="C14" s="9"/>
      <c r="D14" s="9"/>
      <c r="E14" s="9"/>
      <c r="F14" s="9"/>
      <c r="G14" s="9"/>
      <c r="H14" s="10"/>
      <c r="I14" s="60"/>
      <c r="J14" s="60"/>
      <c r="K14" s="60"/>
    </row>
    <row r="15" spans="1:11" ht="24.75">
      <c r="A15" s="11" t="s">
        <v>13</v>
      </c>
      <c r="B15" s="9"/>
      <c r="C15" s="9"/>
      <c r="D15" s="9"/>
      <c r="E15" s="9"/>
      <c r="F15" s="9"/>
      <c r="G15" s="9"/>
      <c r="H15" s="10"/>
      <c r="I15" s="60"/>
      <c r="J15" s="60"/>
      <c r="K15" s="60"/>
    </row>
    <row r="16" spans="1:11">
      <c r="A16" s="12" t="s">
        <v>14</v>
      </c>
      <c r="B16" s="13" t="s">
        <v>15</v>
      </c>
      <c r="C16" s="13" t="s">
        <v>16</v>
      </c>
      <c r="D16" s="13" t="s">
        <v>17</v>
      </c>
      <c r="E16" s="13" t="s">
        <v>18</v>
      </c>
      <c r="F16" s="9"/>
      <c r="G16" s="9"/>
      <c r="H16" s="10"/>
      <c r="I16" s="61" t="s">
        <v>19</v>
      </c>
      <c r="J16" s="61" t="s">
        <v>20</v>
      </c>
      <c r="K16" s="61" t="s">
        <v>21</v>
      </c>
    </row>
    <row r="17" spans="1:11">
      <c r="A17" s="14">
        <v>601272</v>
      </c>
      <c r="B17" s="17" t="s">
        <v>22</v>
      </c>
      <c r="C17" s="15"/>
      <c r="D17" s="15" t="s">
        <v>23</v>
      </c>
      <c r="E17" s="15" t="s">
        <v>24</v>
      </c>
      <c r="F17" s="9"/>
      <c r="G17" s="9"/>
      <c r="H17" s="10"/>
      <c r="I17" s="62" t="s">
        <v>14</v>
      </c>
      <c r="J17" s="62" t="s">
        <v>25</v>
      </c>
      <c r="K17" s="62" t="s">
        <v>26</v>
      </c>
    </row>
    <row r="18" spans="1:11">
      <c r="A18" s="16"/>
      <c r="B18" s="89"/>
      <c r="C18" s="17"/>
      <c r="D18" s="17"/>
      <c r="E18" s="17"/>
      <c r="F18" s="9"/>
      <c r="G18" s="9"/>
      <c r="H18" s="10"/>
      <c r="I18" s="63" t="s">
        <v>15</v>
      </c>
      <c r="J18" s="63" t="s">
        <v>27</v>
      </c>
      <c r="K18" s="63" t="s">
        <v>28</v>
      </c>
    </row>
    <row r="19" spans="1:11">
      <c r="A19" s="14"/>
      <c r="B19" s="89"/>
      <c r="C19" s="15"/>
      <c r="D19" s="15"/>
      <c r="E19" s="15"/>
      <c r="F19" s="9"/>
      <c r="G19" s="9"/>
      <c r="H19" s="10"/>
      <c r="I19" s="62" t="s">
        <v>17</v>
      </c>
      <c r="J19" s="62" t="s">
        <v>29</v>
      </c>
      <c r="K19" s="62" t="s">
        <v>30</v>
      </c>
    </row>
    <row r="20" spans="1:11">
      <c r="A20" s="16"/>
      <c r="B20" s="17"/>
      <c r="C20" s="17"/>
      <c r="D20" s="17"/>
      <c r="E20" s="17"/>
      <c r="F20" s="9"/>
      <c r="G20" s="9"/>
      <c r="H20" s="10"/>
      <c r="I20" s="63" t="s">
        <v>18</v>
      </c>
      <c r="J20" s="63" t="s">
        <v>31</v>
      </c>
      <c r="K20" s="63" t="s">
        <v>32</v>
      </c>
    </row>
    <row r="21" spans="1:11">
      <c r="A21" s="14"/>
      <c r="B21" s="89"/>
      <c r="C21" s="15"/>
      <c r="D21" s="15"/>
      <c r="E21" s="15"/>
      <c r="F21" s="9"/>
      <c r="G21" s="9"/>
      <c r="H21" s="9"/>
      <c r="I21" s="60"/>
      <c r="J21" s="60"/>
      <c r="K21" s="60"/>
    </row>
    <row r="22" spans="1:11">
      <c r="A22" s="9"/>
      <c r="B22" s="9"/>
      <c r="C22" s="9"/>
      <c r="D22" s="9"/>
      <c r="E22" s="9"/>
      <c r="F22" s="9"/>
      <c r="G22" s="9"/>
      <c r="H22" s="9"/>
      <c r="I22" s="60"/>
      <c r="J22" s="60"/>
      <c r="K22" s="60"/>
    </row>
    <row r="23" spans="1:11">
      <c r="A23" s="9"/>
      <c r="B23" s="9"/>
      <c r="C23" s="9"/>
      <c r="D23" s="9"/>
      <c r="E23" s="9"/>
      <c r="F23" s="9"/>
      <c r="G23" s="9"/>
      <c r="H23" s="9"/>
      <c r="I23" s="60"/>
      <c r="J23" s="60"/>
      <c r="K23" s="60"/>
    </row>
    <row r="24" spans="1:11">
      <c r="A24" s="9"/>
      <c r="B24" s="9"/>
      <c r="C24" s="9"/>
      <c r="D24" s="9"/>
      <c r="E24" s="9"/>
      <c r="F24" s="9"/>
      <c r="G24" s="9"/>
      <c r="H24" s="9"/>
      <c r="I24" s="60"/>
      <c r="J24" s="60"/>
      <c r="K24" s="60"/>
    </row>
    <row r="25" spans="1:11">
      <c r="A25" s="9"/>
      <c r="B25" s="9"/>
      <c r="C25" s="9"/>
      <c r="D25" s="9"/>
      <c r="E25" s="9"/>
      <c r="F25" s="9"/>
      <c r="G25" s="9"/>
      <c r="H25" s="9"/>
      <c r="I25" s="60"/>
      <c r="J25" s="60"/>
      <c r="K25" s="60"/>
    </row>
    <row r="26" spans="1:11">
      <c r="A26" s="9"/>
      <c r="B26" s="9"/>
      <c r="C26" s="9"/>
      <c r="D26" s="9"/>
      <c r="E26" s="9"/>
      <c r="F26" s="9"/>
      <c r="G26" s="9"/>
      <c r="H26" s="9"/>
      <c r="I26" s="64" t="s">
        <v>33</v>
      </c>
      <c r="J26" s="65" t="s">
        <v>34</v>
      </c>
      <c r="K26" s="66" t="s">
        <v>35</v>
      </c>
    </row>
    <row r="27" spans="1:11">
      <c r="A27" s="9"/>
      <c r="B27" s="9"/>
      <c r="C27" s="9"/>
      <c r="D27" s="9"/>
      <c r="E27" s="9"/>
      <c r="F27" s="9"/>
      <c r="G27" s="9"/>
      <c r="H27" s="9"/>
      <c r="I27" s="67" t="s">
        <v>36</v>
      </c>
      <c r="J27" s="62"/>
      <c r="K27" s="62"/>
    </row>
    <row r="28" spans="1:11">
      <c r="A28" s="9"/>
      <c r="B28" s="9"/>
      <c r="C28" s="9"/>
      <c r="D28" s="9"/>
      <c r="E28" s="9"/>
      <c r="F28" s="9"/>
      <c r="G28" s="9"/>
      <c r="H28" s="9"/>
      <c r="I28" s="68" t="s">
        <v>37</v>
      </c>
      <c r="J28" s="63"/>
      <c r="K28" s="63"/>
    </row>
    <row r="29" spans="1:11">
      <c r="A29" s="9"/>
      <c r="B29" s="9"/>
      <c r="C29" s="9"/>
      <c r="D29" s="9"/>
      <c r="E29" s="9"/>
      <c r="F29" s="9"/>
      <c r="G29" s="9"/>
      <c r="H29" s="9"/>
      <c r="I29" s="62" t="s">
        <v>38</v>
      </c>
      <c r="J29" s="62"/>
      <c r="K29" s="62"/>
    </row>
    <row r="30" spans="1:11">
      <c r="A30" s="9"/>
      <c r="B30" s="9"/>
      <c r="C30" s="9"/>
      <c r="D30" s="9"/>
      <c r="E30" s="9"/>
      <c r="F30" s="9"/>
      <c r="G30" s="9"/>
      <c r="H30" s="9"/>
      <c r="I30" s="68" t="s">
        <v>39</v>
      </c>
      <c r="J30" s="63"/>
      <c r="K30" s="63"/>
    </row>
    <row r="31" spans="1:11">
      <c r="A31" s="9"/>
      <c r="B31" s="9"/>
      <c r="C31" s="9"/>
      <c r="D31" s="9"/>
      <c r="E31" s="9"/>
      <c r="F31" s="9"/>
      <c r="G31" s="9"/>
      <c r="H31" s="9"/>
      <c r="I31" s="67" t="s">
        <v>40</v>
      </c>
      <c r="J31" s="62"/>
      <c r="K31" s="62"/>
    </row>
    <row r="32" spans="1:11">
      <c r="A32" s="9"/>
      <c r="B32" s="9"/>
      <c r="C32" s="9"/>
      <c r="D32" s="9"/>
      <c r="E32" s="9"/>
      <c r="F32" s="9"/>
      <c r="G32" s="9"/>
      <c r="H32" s="9"/>
      <c r="I32" s="63" t="s">
        <v>41</v>
      </c>
      <c r="J32" s="63"/>
      <c r="K32" s="63"/>
    </row>
    <row r="33" spans="1:13">
      <c r="A33" s="9"/>
      <c r="B33" s="9"/>
      <c r="C33" s="9"/>
      <c r="D33" s="9"/>
      <c r="E33" s="9"/>
      <c r="F33" s="9"/>
      <c r="G33" s="9"/>
      <c r="H33" s="9"/>
      <c r="I33" s="67" t="s">
        <v>42</v>
      </c>
      <c r="J33" s="62"/>
      <c r="K33" s="62"/>
    </row>
    <row r="34" spans="1:13">
      <c r="A34" s="9"/>
      <c r="B34" s="9"/>
      <c r="C34" s="9"/>
      <c r="D34" s="9"/>
      <c r="E34" s="9"/>
      <c r="F34" s="9"/>
      <c r="G34" s="9"/>
      <c r="H34" s="9"/>
      <c r="I34" s="63" t="s">
        <v>43</v>
      </c>
      <c r="J34" s="63"/>
      <c r="K34" s="63"/>
    </row>
    <row r="35" spans="1:13">
      <c r="A35" s="9"/>
      <c r="B35" s="9"/>
      <c r="C35" s="9"/>
      <c r="D35" s="9"/>
      <c r="E35" s="9"/>
      <c r="F35" s="9"/>
      <c r="G35" s="9"/>
      <c r="H35" s="9"/>
      <c r="I35" s="67" t="s">
        <v>44</v>
      </c>
      <c r="J35" s="62"/>
      <c r="K35" s="62"/>
    </row>
    <row r="36" spans="1:13">
      <c r="A36" s="9"/>
      <c r="B36" s="9"/>
      <c r="C36" s="9"/>
      <c r="D36" s="9"/>
      <c r="E36" s="9"/>
      <c r="F36" s="9"/>
      <c r="G36" s="9"/>
      <c r="H36" s="9"/>
      <c r="I36" s="63" t="s">
        <v>11</v>
      </c>
      <c r="J36" s="63"/>
      <c r="K36" s="63"/>
    </row>
    <row r="37" spans="1:13">
      <c r="A37" s="9"/>
      <c r="B37" s="9"/>
      <c r="C37" s="9"/>
      <c r="D37" s="9"/>
      <c r="E37" s="9"/>
      <c r="F37" s="9"/>
      <c r="G37" s="9"/>
      <c r="H37" s="9"/>
      <c r="I37" s="62" t="s">
        <v>45</v>
      </c>
      <c r="J37" s="62"/>
      <c r="K37" s="62"/>
    </row>
    <row r="38" spans="1:13">
      <c r="A38" s="9"/>
      <c r="B38" s="9"/>
      <c r="C38" s="9"/>
      <c r="D38" s="9"/>
      <c r="E38" s="9"/>
      <c r="F38" s="9"/>
      <c r="G38" s="9"/>
      <c r="H38" s="9"/>
      <c r="I38" s="68" t="s">
        <v>46</v>
      </c>
      <c r="J38" s="63"/>
      <c r="K38" s="63"/>
    </row>
    <row r="39" spans="1:13">
      <c r="A39" s="9"/>
      <c r="B39" s="9"/>
      <c r="C39" s="9"/>
      <c r="D39" s="9"/>
      <c r="E39" s="9"/>
      <c r="F39" s="9"/>
      <c r="G39" s="9"/>
      <c r="H39" s="9"/>
      <c r="I39" s="67" t="s">
        <v>47</v>
      </c>
      <c r="J39" s="62"/>
      <c r="K39" s="62"/>
    </row>
    <row r="40" spans="1:13">
      <c r="A40" s="9"/>
      <c r="B40" s="9"/>
      <c r="C40" s="9"/>
      <c r="D40" s="9"/>
      <c r="E40" s="9"/>
      <c r="F40" s="9"/>
      <c r="G40" s="9"/>
      <c r="H40" s="9"/>
      <c r="I40" s="63" t="s">
        <v>48</v>
      </c>
      <c r="J40" s="63"/>
      <c r="K40" s="63"/>
    </row>
    <row r="41" spans="1:13">
      <c r="A41" s="9"/>
      <c r="B41" s="9"/>
      <c r="C41" s="9"/>
      <c r="D41" s="9"/>
      <c r="E41" s="9"/>
      <c r="F41" s="9"/>
      <c r="G41" s="9"/>
      <c r="H41" s="9"/>
      <c r="I41" s="62" t="s">
        <v>49</v>
      </c>
      <c r="J41" s="62"/>
      <c r="K41" s="62"/>
    </row>
    <row r="42" spans="1:13">
      <c r="A42" s="9"/>
      <c r="B42" s="9"/>
      <c r="C42" s="9"/>
      <c r="D42" s="9"/>
      <c r="E42" s="9"/>
      <c r="F42" s="9"/>
      <c r="G42" s="9"/>
      <c r="H42" s="9"/>
      <c r="I42" s="68" t="s">
        <v>50</v>
      </c>
      <c r="J42" s="63"/>
      <c r="K42" s="63"/>
    </row>
    <row r="43" spans="1:13">
      <c r="A43" s="9"/>
      <c r="B43" s="9"/>
      <c r="C43" s="9"/>
      <c r="D43" s="9"/>
      <c r="E43" s="9"/>
      <c r="F43" s="9"/>
      <c r="G43" s="9"/>
      <c r="H43" s="9"/>
      <c r="I43" s="62" t="s">
        <v>51</v>
      </c>
      <c r="J43" s="62"/>
      <c r="K43" s="62"/>
    </row>
    <row r="44" spans="1:13">
      <c r="A44" s="9"/>
      <c r="B44" s="9"/>
      <c r="C44" s="9"/>
      <c r="D44" s="9"/>
      <c r="E44" s="9"/>
      <c r="F44" s="9"/>
      <c r="G44" s="9"/>
      <c r="H44" s="9"/>
      <c r="I44" s="63" t="s">
        <v>52</v>
      </c>
      <c r="J44" s="63"/>
      <c r="K44" s="63"/>
    </row>
    <row r="45" spans="1:13">
      <c r="A45" s="9"/>
      <c r="B45" s="9"/>
      <c r="C45" s="9"/>
      <c r="D45" s="9"/>
      <c r="E45" s="9"/>
      <c r="F45" s="9"/>
      <c r="G45" s="9"/>
      <c r="H45" s="9"/>
      <c r="I45" s="62" t="s">
        <v>53</v>
      </c>
      <c r="J45" s="62"/>
      <c r="K45" s="62"/>
    </row>
    <row r="46" spans="1:13">
      <c r="A46" s="9"/>
      <c r="B46" s="9"/>
      <c r="C46" s="9"/>
      <c r="D46" s="9"/>
      <c r="E46" s="9"/>
      <c r="F46" s="9"/>
      <c r="G46" s="9"/>
      <c r="H46" s="9"/>
      <c r="I46" s="63" t="s">
        <v>54</v>
      </c>
      <c r="J46" s="68"/>
      <c r="K46" s="68"/>
      <c r="M46" s="1"/>
    </row>
    <row r="47" spans="1:13">
      <c r="A47" s="9"/>
      <c r="B47" s="9"/>
      <c r="C47" s="9"/>
      <c r="D47" s="9"/>
      <c r="E47" s="9"/>
      <c r="F47" s="9"/>
      <c r="G47" s="9"/>
      <c r="H47" s="9"/>
      <c r="I47" s="62" t="s">
        <v>55</v>
      </c>
      <c r="J47" s="67"/>
      <c r="K47" s="67"/>
      <c r="M47" s="1"/>
    </row>
    <row r="48" spans="1:13">
      <c r="A48" s="9"/>
      <c r="B48" s="9"/>
      <c r="C48" s="9"/>
      <c r="D48" s="9"/>
      <c r="E48" s="9"/>
      <c r="F48" s="9"/>
      <c r="G48" s="9"/>
      <c r="H48" s="9"/>
      <c r="I48" s="68" t="s">
        <v>56</v>
      </c>
      <c r="J48" s="63"/>
      <c r="K48" s="68"/>
    </row>
    <row r="49" spans="1:13">
      <c r="A49" s="9"/>
      <c r="B49" s="9"/>
      <c r="C49" s="9"/>
      <c r="D49" s="9"/>
      <c r="E49" s="9"/>
      <c r="F49" s="9"/>
      <c r="G49" s="9"/>
      <c r="H49" s="9"/>
      <c r="I49" s="67" t="s">
        <v>57</v>
      </c>
      <c r="J49" s="62"/>
      <c r="K49" s="67"/>
    </row>
    <row r="50" spans="1:13">
      <c r="A50" s="9"/>
      <c r="B50" s="9"/>
      <c r="C50" s="9"/>
      <c r="D50" s="9"/>
      <c r="E50" s="9"/>
      <c r="F50" s="9"/>
      <c r="G50" s="9"/>
      <c r="H50" s="9"/>
      <c r="I50" s="63" t="s">
        <v>58</v>
      </c>
      <c r="J50" s="68"/>
      <c r="K50" s="68"/>
      <c r="M50" s="7"/>
    </row>
    <row r="51" spans="1:13">
      <c r="A51" s="9"/>
      <c r="B51" s="9"/>
      <c r="C51" s="9"/>
      <c r="D51" s="9"/>
      <c r="E51" s="9"/>
      <c r="F51" s="9"/>
      <c r="G51" s="9"/>
      <c r="H51" s="9"/>
      <c r="I51" s="62" t="s">
        <v>59</v>
      </c>
      <c r="J51" s="67"/>
      <c r="K51" s="67"/>
      <c r="M51" s="7"/>
    </row>
    <row r="52" spans="1:13">
      <c r="A52" s="9"/>
      <c r="B52" s="9"/>
      <c r="C52" s="9"/>
      <c r="D52" s="9"/>
      <c r="E52" s="9"/>
      <c r="F52" s="9"/>
      <c r="G52" s="9"/>
      <c r="H52" s="9"/>
      <c r="I52" s="68" t="s">
        <v>60</v>
      </c>
      <c r="J52" s="63"/>
      <c r="K52" s="68"/>
    </row>
    <row r="53" spans="1:13">
      <c r="A53" s="9"/>
      <c r="B53" s="9"/>
      <c r="C53" s="9"/>
      <c r="D53" s="9"/>
      <c r="E53" s="9"/>
      <c r="F53" s="9"/>
      <c r="G53" s="9"/>
      <c r="H53" s="9"/>
      <c r="I53" s="62" t="s">
        <v>61</v>
      </c>
      <c r="J53" s="62"/>
      <c r="K53" s="67"/>
    </row>
    <row r="54" spans="1:13">
      <c r="A54" s="9"/>
      <c r="B54" s="9"/>
      <c r="C54" s="9"/>
      <c r="D54" s="9"/>
      <c r="E54" s="9"/>
      <c r="F54" s="9"/>
      <c r="G54" s="9"/>
      <c r="H54" s="9"/>
      <c r="I54" s="63" t="s">
        <v>62</v>
      </c>
      <c r="J54" s="68"/>
      <c r="K54" s="68"/>
      <c r="M54" s="7"/>
    </row>
    <row r="55" spans="1:13">
      <c r="A55" s="9"/>
      <c r="B55" s="9"/>
      <c r="C55" s="9"/>
      <c r="D55" s="9"/>
      <c r="E55" s="9"/>
      <c r="F55" s="9"/>
      <c r="G55" s="9"/>
      <c r="H55" s="9"/>
      <c r="I55" s="62" t="s">
        <v>63</v>
      </c>
      <c r="J55" s="67"/>
      <c r="K55" s="67"/>
      <c r="M55" s="7"/>
    </row>
    <row r="56" spans="1:13">
      <c r="A56" s="9"/>
      <c r="B56" s="9"/>
      <c r="C56" s="9"/>
      <c r="D56" s="9"/>
      <c r="E56" s="9"/>
      <c r="F56" s="9"/>
      <c r="G56" s="9"/>
      <c r="H56" s="9"/>
      <c r="I56" s="68" t="s">
        <v>64</v>
      </c>
      <c r="J56" s="63"/>
      <c r="K56" s="68"/>
    </row>
    <row r="57" spans="1:13">
      <c r="A57" s="9"/>
      <c r="B57" s="9"/>
      <c r="C57" s="9"/>
      <c r="D57" s="9"/>
      <c r="E57" s="9"/>
      <c r="F57" s="9"/>
      <c r="G57" s="9"/>
      <c r="H57" s="9"/>
      <c r="I57" s="62" t="s">
        <v>65</v>
      </c>
      <c r="J57" s="62"/>
      <c r="K57" s="67"/>
    </row>
    <row r="58" spans="1:13">
      <c r="A58" s="9"/>
      <c r="B58" s="9"/>
      <c r="C58" s="9"/>
      <c r="D58" s="9"/>
      <c r="E58" s="9"/>
      <c r="F58" s="9"/>
      <c r="G58" s="9"/>
      <c r="H58" s="9"/>
      <c r="I58" s="63" t="s">
        <v>66</v>
      </c>
      <c r="J58" s="68"/>
      <c r="K58" s="68"/>
      <c r="M58" s="1"/>
    </row>
    <row r="59" spans="1:13">
      <c r="A59" s="9"/>
      <c r="B59" s="9"/>
      <c r="C59" s="9"/>
      <c r="D59" s="9"/>
      <c r="E59" s="9"/>
      <c r="F59" s="9"/>
      <c r="G59" s="9"/>
      <c r="H59" s="9"/>
      <c r="I59" s="62" t="s">
        <v>67</v>
      </c>
      <c r="J59" s="67"/>
      <c r="K59" s="67"/>
      <c r="M59" s="1"/>
    </row>
    <row r="60" spans="1:13">
      <c r="A60" s="9"/>
      <c r="B60" s="9"/>
      <c r="C60" s="9"/>
      <c r="D60" s="9"/>
      <c r="E60" s="9"/>
      <c r="F60" s="9"/>
      <c r="G60" s="9"/>
      <c r="H60" s="9"/>
      <c r="I60" s="68" t="s">
        <v>68</v>
      </c>
      <c r="J60" s="63"/>
      <c r="K60" s="68"/>
    </row>
    <row r="61" spans="1:13">
      <c r="A61" s="9"/>
      <c r="B61" s="9"/>
      <c r="C61" s="9"/>
      <c r="D61" s="9"/>
      <c r="E61" s="9"/>
      <c r="F61" s="9"/>
      <c r="G61" s="9"/>
      <c r="H61" s="9"/>
      <c r="I61" s="62" t="s">
        <v>69</v>
      </c>
      <c r="J61" s="62"/>
      <c r="K61" s="67"/>
    </row>
    <row r="62" spans="1:13">
      <c r="A62" s="9"/>
      <c r="B62" s="9"/>
      <c r="C62" s="9"/>
      <c r="D62" s="9"/>
      <c r="E62" s="9"/>
      <c r="F62" s="9"/>
      <c r="G62" s="9"/>
      <c r="H62" s="9"/>
      <c r="I62" s="68" t="s">
        <v>70</v>
      </c>
      <c r="J62" s="63"/>
      <c r="K62" s="68"/>
    </row>
    <row r="63" spans="1:13">
      <c r="A63" s="9"/>
      <c r="B63" s="9"/>
      <c r="C63" s="9"/>
      <c r="D63" s="9"/>
      <c r="E63" s="9"/>
      <c r="F63" s="9"/>
      <c r="G63" s="9"/>
      <c r="H63" s="9"/>
      <c r="I63" s="62" t="s">
        <v>71</v>
      </c>
      <c r="J63" s="62"/>
      <c r="K63" s="67"/>
    </row>
    <row r="64" spans="1:13">
      <c r="A64" s="9"/>
      <c r="B64" s="9"/>
      <c r="C64" s="9"/>
      <c r="D64" s="9"/>
      <c r="E64" s="9"/>
      <c r="F64" s="9"/>
      <c r="G64" s="9"/>
      <c r="H64" s="9"/>
      <c r="I64" s="68" t="s">
        <v>72</v>
      </c>
      <c r="J64" s="68"/>
      <c r="K64" s="68"/>
      <c r="M64" s="7"/>
    </row>
    <row r="65" spans="1:13">
      <c r="A65" s="9"/>
      <c r="B65" s="9"/>
      <c r="C65" s="9"/>
      <c r="D65" s="9"/>
      <c r="E65" s="9"/>
      <c r="F65" s="9"/>
      <c r="G65" s="9"/>
      <c r="H65" s="9"/>
      <c r="I65" s="62" t="s">
        <v>73</v>
      </c>
      <c r="J65" s="67"/>
      <c r="K65" s="67"/>
      <c r="M65" s="7"/>
    </row>
    <row r="66" spans="1:13">
      <c r="A66" s="9"/>
      <c r="B66" s="9"/>
      <c r="C66" s="9"/>
      <c r="D66" s="9"/>
      <c r="E66" s="9"/>
      <c r="F66" s="9"/>
      <c r="G66" s="9"/>
      <c r="H66" s="9"/>
      <c r="I66" s="68" t="s">
        <v>74</v>
      </c>
      <c r="J66" s="63"/>
      <c r="K66" s="68"/>
    </row>
    <row r="67" spans="1:13">
      <c r="A67" s="9"/>
      <c r="B67" s="9"/>
      <c r="C67" s="9"/>
      <c r="D67" s="9"/>
      <c r="E67" s="9"/>
      <c r="F67" s="9"/>
      <c r="G67" s="9"/>
      <c r="H67" s="9"/>
      <c r="I67" s="62" t="s">
        <v>75</v>
      </c>
      <c r="J67" s="62"/>
      <c r="K67" s="67"/>
    </row>
    <row r="68" spans="1:13">
      <c r="A68" s="9"/>
      <c r="B68" s="9"/>
      <c r="C68" s="9"/>
      <c r="D68" s="9"/>
      <c r="E68" s="9"/>
      <c r="F68" s="9"/>
      <c r="G68" s="9"/>
      <c r="H68" s="9"/>
      <c r="I68" s="68" t="s">
        <v>76</v>
      </c>
      <c r="J68" s="63"/>
      <c r="K68" s="68"/>
    </row>
    <row r="69" spans="1:13">
      <c r="K69" s="7"/>
    </row>
    <row r="70" spans="1:13">
      <c r="I70" s="6"/>
      <c r="K70" s="7"/>
    </row>
    <row r="71" spans="1:13">
      <c r="K71" s="7"/>
    </row>
    <row r="72" spans="1:13" ht="18" thickBot="1">
      <c r="I72" s="76" t="s">
        <v>77</v>
      </c>
      <c r="J72" s="4"/>
      <c r="K72" s="7"/>
      <c r="M72" s="7"/>
    </row>
    <row r="73" spans="1:13" ht="18" thickTop="1">
      <c r="I73" s="74" t="s">
        <v>78</v>
      </c>
      <c r="J73" s="4"/>
      <c r="K73" s="7"/>
      <c r="M73" s="7"/>
    </row>
    <row r="74" spans="1:13">
      <c r="I74" s="77" t="s">
        <v>79</v>
      </c>
      <c r="K74" s="7"/>
      <c r="M74" s="7"/>
    </row>
    <row r="75" spans="1:13">
      <c r="I75" s="78" t="s">
        <v>80</v>
      </c>
      <c r="K75" s="7"/>
    </row>
    <row r="76" spans="1:13">
      <c r="I76" s="72" t="s">
        <v>81</v>
      </c>
      <c r="K76" s="7"/>
    </row>
    <row r="77" spans="1:13">
      <c r="I77" s="78" t="s">
        <v>82</v>
      </c>
      <c r="K77" s="7"/>
    </row>
    <row r="78" spans="1:13">
      <c r="I78" s="77" t="s">
        <v>83</v>
      </c>
      <c r="K78" s="7"/>
    </row>
    <row r="79" spans="1:13">
      <c r="I79" s="74" t="s">
        <v>84</v>
      </c>
      <c r="J79" s="4"/>
      <c r="K79" s="7"/>
      <c r="M79" s="7"/>
    </row>
    <row r="80" spans="1:13">
      <c r="I80" s="77" t="s">
        <v>85</v>
      </c>
      <c r="J80" s="4"/>
      <c r="K80" s="7"/>
      <c r="M80" s="7"/>
    </row>
    <row r="81" spans="9:13">
      <c r="I81" s="74" t="s">
        <v>86</v>
      </c>
      <c r="K81" s="7"/>
      <c r="M81" s="7"/>
    </row>
    <row r="82" spans="9:13">
      <c r="I82" s="77" t="s">
        <v>87</v>
      </c>
      <c r="K82" s="7"/>
    </row>
    <row r="83" spans="9:13">
      <c r="I83" s="7"/>
      <c r="K83" s="7"/>
    </row>
    <row r="84" spans="9:13">
      <c r="I84" s="5"/>
      <c r="K84" s="7"/>
    </row>
    <row r="85" spans="9:13">
      <c r="K85" s="7"/>
    </row>
    <row r="86" spans="9:13">
      <c r="I86" s="6"/>
      <c r="K86" s="7"/>
    </row>
    <row r="87" spans="9:13">
      <c r="K87" s="7"/>
    </row>
    <row r="88" spans="9:13">
      <c r="I88" s="7"/>
      <c r="J88" s="7"/>
      <c r="K88" s="7"/>
      <c r="M88" s="7"/>
    </row>
    <row r="89" spans="9:13">
      <c r="I89" s="7"/>
      <c r="J89" s="7"/>
      <c r="K89" s="7"/>
      <c r="M89" s="7"/>
    </row>
    <row r="90" spans="9:13">
      <c r="I90" s="7"/>
      <c r="K90" s="7"/>
    </row>
    <row r="91" spans="9:13">
      <c r="I91" s="7"/>
      <c r="K91" s="7"/>
      <c r="L91" s="1"/>
    </row>
    <row r="92" spans="9:13">
      <c r="I92" s="7"/>
      <c r="J92" s="7"/>
      <c r="K92" s="7"/>
      <c r="L92" s="1" t="s">
        <v>34</v>
      </c>
      <c r="M92" s="7"/>
    </row>
    <row r="93" spans="9:13">
      <c r="I93" s="7"/>
      <c r="J93" s="7"/>
      <c r="K93" s="7"/>
      <c r="M93" s="7"/>
    </row>
    <row r="94" spans="9:13">
      <c r="I94" s="7"/>
      <c r="K94" s="7"/>
    </row>
    <row r="95" spans="9:13">
      <c r="I95" s="7"/>
      <c r="K95" s="7"/>
    </row>
    <row r="96" spans="9:13">
      <c r="I96" s="5"/>
      <c r="K96" s="7"/>
    </row>
    <row r="97" spans="9:13">
      <c r="K97" s="7"/>
    </row>
    <row r="98" spans="9:13">
      <c r="I98" s="6"/>
      <c r="K98" s="7"/>
    </row>
    <row r="99" spans="9:13">
      <c r="K99" s="7"/>
    </row>
    <row r="100" spans="9:13">
      <c r="I100" s="7"/>
      <c r="J100" s="7"/>
      <c r="K100" s="7"/>
      <c r="M100" s="1"/>
    </row>
    <row r="101" spans="9:13">
      <c r="I101" s="7"/>
      <c r="J101" s="7"/>
      <c r="K101" s="7"/>
      <c r="M101" s="1"/>
    </row>
    <row r="102" spans="9:13">
      <c r="I102" s="7"/>
      <c r="K102" s="7"/>
    </row>
    <row r="103" spans="9:13">
      <c r="I103" s="7"/>
      <c r="K103" s="7"/>
    </row>
    <row r="104" spans="9:13">
      <c r="I104" s="7"/>
      <c r="J104" s="7"/>
      <c r="K104" s="7"/>
      <c r="M104" s="1"/>
    </row>
    <row r="105" spans="9:13">
      <c r="I105" s="7"/>
      <c r="J105" s="7"/>
      <c r="K105" s="7"/>
      <c r="M105" s="1"/>
    </row>
    <row r="106" spans="9:13">
      <c r="I106" s="7"/>
      <c r="K106" s="7"/>
    </row>
    <row r="107" spans="9:13">
      <c r="I107" s="7"/>
      <c r="K107" s="7"/>
    </row>
    <row r="108" spans="9:13">
      <c r="I108" s="7"/>
      <c r="J108" s="7"/>
      <c r="K108" s="7"/>
      <c r="M108" s="7"/>
    </row>
    <row r="109" spans="9:13">
      <c r="I109" s="7"/>
      <c r="J109" s="7"/>
      <c r="K109" s="7"/>
      <c r="M109" s="7"/>
    </row>
    <row r="110" spans="9:13">
      <c r="I110" s="7"/>
      <c r="K110" s="7"/>
    </row>
    <row r="111" spans="9:13">
      <c r="I111" s="7"/>
      <c r="K111" s="7"/>
    </row>
    <row r="112" spans="9:13">
      <c r="I112" s="7"/>
      <c r="J112" s="7"/>
      <c r="K112" s="7"/>
      <c r="M112" s="1"/>
    </row>
    <row r="113" spans="9:13">
      <c r="I113" s="7"/>
      <c r="J113" s="7"/>
      <c r="K113" s="7"/>
      <c r="M113" s="1"/>
    </row>
    <row r="114" spans="9:13">
      <c r="I114" s="7"/>
      <c r="K114" s="7"/>
    </row>
    <row r="115" spans="9:13">
      <c r="I115" s="7"/>
      <c r="K115" s="7"/>
    </row>
    <row r="116" spans="9:13">
      <c r="I116" s="7"/>
      <c r="J116" s="7"/>
      <c r="K116" s="7"/>
      <c r="M116" s="1"/>
    </row>
    <row r="117" spans="9:13">
      <c r="I117" s="7"/>
      <c r="J117" s="7"/>
      <c r="K117" s="7"/>
      <c r="M117" s="1"/>
    </row>
    <row r="118" spans="9:13">
      <c r="I118" s="7"/>
      <c r="K118" s="7"/>
    </row>
    <row r="119" spans="9:13">
      <c r="I119" s="7"/>
      <c r="K119" s="7"/>
    </row>
    <row r="120" spans="9:13">
      <c r="I120" s="7"/>
      <c r="J120" s="7"/>
      <c r="K120" s="7"/>
      <c r="M120" s="7"/>
    </row>
    <row r="121" spans="9:13">
      <c r="I121" s="7"/>
      <c r="J121" s="7"/>
      <c r="K121" s="7"/>
      <c r="M121" s="7"/>
    </row>
    <row r="122" spans="9:13">
      <c r="I122" s="7"/>
      <c r="K122" s="7"/>
    </row>
    <row r="123" spans="9:13">
      <c r="I123" s="7"/>
      <c r="K123" s="7"/>
    </row>
    <row r="124" spans="9:13">
      <c r="I124" s="7"/>
      <c r="J124" s="7"/>
      <c r="K124" s="7"/>
      <c r="M124" s="7"/>
    </row>
    <row r="125" spans="9:13">
      <c r="I125" s="7"/>
      <c r="J125" s="7"/>
      <c r="K125" s="7"/>
      <c r="L125" s="1"/>
      <c r="M125" s="7"/>
    </row>
    <row r="126" spans="9:13">
      <c r="I126" s="7"/>
      <c r="K126" s="7"/>
    </row>
    <row r="127" spans="9:13">
      <c r="I127" s="7"/>
      <c r="K127" s="7"/>
    </row>
    <row r="128" spans="9:13">
      <c r="I128" s="5"/>
      <c r="K128" s="7"/>
    </row>
    <row r="129" spans="9:13">
      <c r="K129" s="7"/>
    </row>
    <row r="130" spans="9:13">
      <c r="I130" s="6"/>
      <c r="K130" s="7"/>
    </row>
    <row r="131" spans="9:13">
      <c r="K131" s="7"/>
    </row>
    <row r="132" spans="9:13">
      <c r="I132" s="7"/>
      <c r="J132" s="7"/>
      <c r="K132" s="7"/>
      <c r="L132" s="1"/>
      <c r="M132" s="7"/>
    </row>
    <row r="133" spans="9:13">
      <c r="I133" s="7"/>
      <c r="J133" s="7"/>
      <c r="K133" s="7"/>
      <c r="L133" s="1"/>
      <c r="M133" s="7"/>
    </row>
    <row r="134" spans="9:13">
      <c r="I134" s="7"/>
      <c r="K134" s="7"/>
    </row>
    <row r="135" spans="9:13">
      <c r="I135" s="7"/>
      <c r="K135" s="7"/>
    </row>
    <row r="136" spans="9:13">
      <c r="I136" s="7"/>
      <c r="J136" s="7"/>
      <c r="K136" s="7"/>
      <c r="L136" s="1"/>
      <c r="M136" s="1"/>
    </row>
    <row r="137" spans="9:13">
      <c r="I137" s="7"/>
      <c r="J137" s="7"/>
      <c r="K137" s="7"/>
      <c r="L137" s="1"/>
      <c r="M137" s="1"/>
    </row>
    <row r="138" spans="9:13">
      <c r="I138" s="7"/>
      <c r="K138" s="7"/>
    </row>
    <row r="139" spans="9:13">
      <c r="I139" s="7"/>
      <c r="K139" s="7"/>
    </row>
    <row r="140" spans="9:13">
      <c r="I140" s="7"/>
      <c r="J140" s="7"/>
      <c r="K140" s="7"/>
      <c r="L140" s="1"/>
      <c r="M140" s="7"/>
    </row>
    <row r="141" spans="9:13">
      <c r="I141" s="7"/>
      <c r="J141" s="7"/>
      <c r="K141" s="7"/>
      <c r="L141" s="1"/>
      <c r="M141" s="7"/>
    </row>
    <row r="142" spans="9:13">
      <c r="I142" s="5"/>
      <c r="K142" s="7"/>
    </row>
    <row r="143" spans="9:13">
      <c r="K143" s="7"/>
    </row>
    <row r="144" spans="9:13">
      <c r="I144" s="6"/>
      <c r="K144" s="7"/>
    </row>
    <row r="145" spans="9:13">
      <c r="K145" s="7"/>
    </row>
    <row r="146" spans="9:13">
      <c r="I146" s="7"/>
      <c r="J146" s="7"/>
      <c r="K146" s="7"/>
      <c r="L146" s="1"/>
      <c r="M146" s="7"/>
    </row>
    <row r="147" spans="9:13">
      <c r="I147" s="7"/>
      <c r="J147" s="7"/>
      <c r="K147" s="7"/>
      <c r="L147" s="1"/>
      <c r="M147" s="7"/>
    </row>
    <row r="148" spans="9:13">
      <c r="I148" s="7"/>
      <c r="K148" s="7"/>
    </row>
    <row r="149" spans="9:13">
      <c r="I149" s="7"/>
      <c r="K149" s="7"/>
    </row>
    <row r="150" spans="9:13">
      <c r="I150" s="7"/>
      <c r="J150" s="7"/>
      <c r="K150" s="7"/>
      <c r="L150" s="1"/>
      <c r="M150" s="7"/>
    </row>
    <row r="151" spans="9:13">
      <c r="I151" s="7"/>
      <c r="J151" s="7"/>
      <c r="K151" s="7"/>
      <c r="L151" s="1"/>
      <c r="M151" s="7"/>
    </row>
    <row r="152" spans="9:13">
      <c r="I152" s="7"/>
      <c r="K152" s="7"/>
    </row>
    <row r="153" spans="9:13">
      <c r="I153" s="7"/>
      <c r="K153" s="7"/>
    </row>
    <row r="154" spans="9:13">
      <c r="I154" s="7"/>
      <c r="J154" s="7"/>
      <c r="K154" s="7"/>
      <c r="L154" s="1"/>
      <c r="M154" s="7"/>
    </row>
    <row r="155" spans="9:13">
      <c r="I155" s="7"/>
      <c r="J155" s="7"/>
      <c r="K155" s="7"/>
      <c r="L155" s="1"/>
      <c r="M155" s="7"/>
    </row>
    <row r="156" spans="9:13">
      <c r="I156" s="5"/>
      <c r="K156" s="7"/>
    </row>
    <row r="157" spans="9:13">
      <c r="K157" s="7"/>
    </row>
    <row r="158" spans="9:13">
      <c r="I158" s="6"/>
      <c r="K158" s="7"/>
    </row>
    <row r="159" spans="9:13">
      <c r="K159" s="7"/>
    </row>
    <row r="160" spans="9:13">
      <c r="I160" s="7"/>
      <c r="J160" s="7"/>
      <c r="K160" s="7"/>
      <c r="L160" s="1"/>
      <c r="M160" s="1"/>
    </row>
    <row r="161" spans="9:13">
      <c r="I161" s="7"/>
      <c r="J161" s="7"/>
      <c r="K161" s="7"/>
      <c r="L161" s="1"/>
      <c r="M161" s="1"/>
    </row>
    <row r="162" spans="9:13">
      <c r="I162" s="7"/>
      <c r="K162" s="7"/>
    </row>
    <row r="163" spans="9:13">
      <c r="I163" s="7"/>
      <c r="K163" s="7"/>
    </row>
    <row r="164" spans="9:13">
      <c r="K164" s="7"/>
    </row>
    <row r="165" spans="9:13">
      <c r="K165" s="7"/>
    </row>
    <row r="166" spans="9:13">
      <c r="K166" s="7"/>
    </row>
    <row r="167" spans="9:13">
      <c r="K167" s="7"/>
    </row>
    <row r="168" spans="9:13">
      <c r="K168" s="7"/>
    </row>
    <row r="169" spans="9:13">
      <c r="K169" s="7"/>
    </row>
    <row r="170" spans="9:13">
      <c r="K170" s="7"/>
    </row>
    <row r="171" spans="9:13">
      <c r="K171" s="7"/>
    </row>
    <row r="172" spans="9:13">
      <c r="K172" s="7"/>
    </row>
    <row r="173" spans="9:13">
      <c r="K173" s="7"/>
    </row>
  </sheetData>
  <sheetProtection password="EA4D" sheet="1" objects="1" scenarios="1" selectLockedCells="1"/>
  <sortState ref="I73:I81">
    <sortCondition ref="I72"/>
  </sortState>
  <mergeCells count="9">
    <mergeCell ref="I4:K4"/>
    <mergeCell ref="I7:K7"/>
    <mergeCell ref="I10:K13"/>
    <mergeCell ref="A7:E7"/>
    <mergeCell ref="A4:E4"/>
    <mergeCell ref="A10:D10"/>
    <mergeCell ref="A11:D11"/>
    <mergeCell ref="A12:D12"/>
    <mergeCell ref="A13:D13"/>
  </mergeCells>
  <phoneticPr fontId="2" type="noConversion"/>
  <dataValidations count="2">
    <dataValidation type="list" allowBlank="1" showInputMessage="1" showErrorMessage="1" sqref="A10:A13">
      <formula1>Badges</formula1>
    </dataValidation>
    <dataValidation type="list" allowBlank="1" showInputMessage="1" showErrorMessage="1" sqref="C17:C21">
      <formula1>$I$73:$I$82</formula1>
    </dataValidation>
  </dataValidations>
  <pageMargins left="0.7" right="0.7" top="0.75" bottom="0.75" header="0.3" footer="0.3"/>
  <pageSetup paperSize="9" scale="99" orientation="landscape" horizontalDpi="1200" verticalDpi="1200" r:id="rId1"/>
  <headerFooter>
    <oddFooter>&amp;L&amp;"Century Gothic,Standard"&amp;8&amp;K000000eEducation Projektantrag_x000D_Mag. Robert Schrenk, Bakk.&amp;C&amp;"Century Gothic,Standard"&amp;8&amp;K000000v 1.0&amp;R&amp;"Century Gothic,Standard"&amp;8&amp;K000000&amp;D</oddFooter>
  </headerFooter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5"/>
  <sheetViews>
    <sheetView showGridLines="0" tabSelected="1" topLeftCell="A2" zoomScale="90" zoomScaleNormal="90" zoomScalePageLayoutView="90" workbookViewId="0">
      <selection activeCell="E10" sqref="D10:E10"/>
    </sheetView>
  </sheetViews>
  <sheetFormatPr baseColWidth="10" defaultColWidth="11.5546875" defaultRowHeight="17.25"/>
  <cols>
    <col min="2" max="2" width="3.88671875" customWidth="1"/>
    <col min="3" max="3" width="10.6640625" customWidth="1"/>
    <col min="4" max="4" width="28.44140625" customWidth="1"/>
    <col min="5" max="5" width="14.88671875" customWidth="1"/>
    <col min="6" max="6" width="14.33203125" customWidth="1"/>
    <col min="7" max="7" width="13.5546875" customWidth="1"/>
    <col min="8" max="8" width="16.44140625" style="2" customWidth="1"/>
    <col min="9" max="9" width="14" style="2" customWidth="1"/>
    <col min="10" max="10" width="2.109375" customWidth="1"/>
    <col min="11" max="11" width="2.44140625" customWidth="1"/>
    <col min="12" max="12" width="22.88671875" customWidth="1"/>
    <col min="13" max="13" width="93.5546875" bestFit="1" customWidth="1"/>
    <col min="14" max="14" width="25.109375" customWidth="1"/>
  </cols>
  <sheetData>
    <row r="1" spans="2:13" ht="108.95" customHeight="1"/>
    <row r="2" spans="2:13" ht="24.75">
      <c r="B2" s="11" t="s">
        <v>88</v>
      </c>
      <c r="C2" s="11"/>
      <c r="D2" s="9"/>
      <c r="E2" s="9"/>
      <c r="F2" s="99" t="s">
        <v>89</v>
      </c>
      <c r="G2" s="99"/>
      <c r="H2" s="99"/>
      <c r="I2" s="19" t="s">
        <v>90</v>
      </c>
      <c r="J2" s="9"/>
      <c r="K2" s="10"/>
      <c r="L2" s="59" t="s">
        <v>1</v>
      </c>
      <c r="M2" s="9"/>
    </row>
    <row r="3" spans="2:13">
      <c r="B3" s="54" t="s">
        <v>91</v>
      </c>
      <c r="C3" s="54" t="s">
        <v>14</v>
      </c>
      <c r="D3" s="55" t="s">
        <v>15</v>
      </c>
      <c r="E3" s="56" t="s">
        <v>92</v>
      </c>
      <c r="F3" s="55" t="s">
        <v>93</v>
      </c>
      <c r="G3" s="55" t="s">
        <v>94</v>
      </c>
      <c r="H3" s="57" t="s">
        <v>95</v>
      </c>
      <c r="I3" s="58" t="s">
        <v>96</v>
      </c>
      <c r="J3" s="9"/>
      <c r="K3" s="10"/>
      <c r="L3" s="61" t="s">
        <v>19</v>
      </c>
      <c r="M3" s="61" t="s">
        <v>97</v>
      </c>
    </row>
    <row r="4" spans="2:13">
      <c r="B4" s="31">
        <v>1</v>
      </c>
      <c r="C4" s="32"/>
      <c r="D4" s="33" t="s">
        <v>172</v>
      </c>
      <c r="E4" s="34">
        <v>57.6</v>
      </c>
      <c r="F4" s="35"/>
      <c r="G4" s="35">
        <v>12</v>
      </c>
      <c r="H4" s="36">
        <f>IF(Tabelle4[[#This Row],[projektbezogen]]&gt;0,Tabelle4[[#This Row],[Kostensatz]]*Tabelle4[[#This Row],[projektbezogen]],0)</f>
        <v>691.2</v>
      </c>
      <c r="I4" s="37">
        <f>IF(SUM(Tabelle4[[#This Row],[projektbezogen]],Tabelle4[[#This Row],[schulbezogen]])&gt;0,0,Tabelle4[[#This Row],[Kostensatz]])</f>
        <v>0</v>
      </c>
      <c r="J4" s="9"/>
      <c r="K4" s="10"/>
      <c r="L4" s="62" t="s">
        <v>91</v>
      </c>
      <c r="M4" s="62" t="s">
        <v>98</v>
      </c>
    </row>
    <row r="5" spans="2:13">
      <c r="B5" s="42">
        <v>2</v>
      </c>
      <c r="C5" s="43"/>
      <c r="D5" s="44" t="s">
        <v>171</v>
      </c>
      <c r="E5" s="45">
        <v>57.6</v>
      </c>
      <c r="F5" s="46"/>
      <c r="G5" s="46">
        <v>12</v>
      </c>
      <c r="H5" s="47">
        <f>IF(Tabelle4[[#This Row],[projektbezogen]]&gt;0,Tabelle4[[#This Row],[Kostensatz]]*Tabelle4[[#This Row],[projektbezogen]],0)</f>
        <v>691.2</v>
      </c>
      <c r="I5" s="48">
        <f>IF(SUM(Tabelle4[[#This Row],[projektbezogen]],Tabelle4[[#This Row],[schulbezogen]])&gt;0,0,Tabelle4[[#This Row],[Kostensatz]])</f>
        <v>0</v>
      </c>
      <c r="J5" s="9"/>
      <c r="K5" s="10"/>
      <c r="L5" s="63" t="s">
        <v>14</v>
      </c>
      <c r="M5" s="63" t="s">
        <v>99</v>
      </c>
    </row>
    <row r="6" spans="2:13">
      <c r="B6" s="38">
        <v>3</v>
      </c>
      <c r="C6" s="32"/>
      <c r="D6" s="17" t="s">
        <v>100</v>
      </c>
      <c r="E6" s="34">
        <v>57.6</v>
      </c>
      <c r="F6" s="35"/>
      <c r="G6" s="35">
        <v>12</v>
      </c>
      <c r="H6" s="36">
        <f>IF(Tabelle4[[#This Row],[projektbezogen]]&gt;0,Tabelle4[[#This Row],[Kostensatz]]*Tabelle4[[#This Row],[projektbezogen]],0)</f>
        <v>691.2</v>
      </c>
      <c r="I6" s="37">
        <f>IF(SUM(Tabelle4[[#This Row],[projektbezogen]],Tabelle4[[#This Row],[schulbezogen]])&gt;0,0,Tabelle4[[#This Row],[Kostensatz]])</f>
        <v>0</v>
      </c>
      <c r="J6" s="9"/>
      <c r="K6" s="10"/>
      <c r="L6" s="62" t="s">
        <v>15</v>
      </c>
      <c r="M6" s="62" t="s">
        <v>101</v>
      </c>
    </row>
    <row r="7" spans="2:13">
      <c r="B7" s="42">
        <v>4</v>
      </c>
      <c r="C7" s="43">
        <v>601272</v>
      </c>
      <c r="D7" s="33" t="s">
        <v>102</v>
      </c>
      <c r="E7" s="34">
        <v>28.8</v>
      </c>
      <c r="F7" s="35">
        <v>80</v>
      </c>
      <c r="G7" s="35">
        <v>28</v>
      </c>
      <c r="H7" s="47">
        <f>IF(Tabelle4[[#This Row],[projektbezogen]]&gt;0,Tabelle4[[#This Row],[Kostensatz]]*Tabelle4[[#This Row],[projektbezogen]],0)</f>
        <v>806.4</v>
      </c>
      <c r="I7" s="48">
        <f>IF(SUM(Tabelle4[[#This Row],[projektbezogen]],Tabelle4[[#This Row],[schulbezogen]])&gt;0,0,Tabelle4[[#This Row],[Kostensatz]])</f>
        <v>0</v>
      </c>
      <c r="J7" s="9"/>
      <c r="K7" s="10"/>
      <c r="L7" s="63" t="s">
        <v>92</v>
      </c>
      <c r="M7" s="63" t="s">
        <v>103</v>
      </c>
    </row>
    <row r="8" spans="2:13">
      <c r="B8" s="38">
        <v>5</v>
      </c>
      <c r="C8" s="43">
        <v>601272</v>
      </c>
      <c r="D8" s="44" t="s">
        <v>104</v>
      </c>
      <c r="E8" s="34">
        <v>28.8</v>
      </c>
      <c r="F8" s="46">
        <v>160</v>
      </c>
      <c r="G8" s="46">
        <v>28</v>
      </c>
      <c r="H8" s="36">
        <f>IF(Tabelle4[[#This Row],[projektbezogen]]&gt;0,Tabelle4[[#This Row],[Kostensatz]]*Tabelle4[[#This Row],[projektbezogen]],0)</f>
        <v>806.4</v>
      </c>
      <c r="I8" s="37">
        <f>IF(SUM(Tabelle4[[#This Row],[projektbezogen]],Tabelle4[[#This Row],[schulbezogen]])&gt;0,0,Tabelle4[[#This Row],[Kostensatz]])</f>
        <v>0</v>
      </c>
      <c r="J8" s="9"/>
      <c r="K8" s="10"/>
      <c r="L8" s="62" t="s">
        <v>105</v>
      </c>
      <c r="M8" s="62" t="s">
        <v>106</v>
      </c>
    </row>
    <row r="9" spans="2:13">
      <c r="B9" s="42">
        <v>6</v>
      </c>
      <c r="C9" s="43">
        <v>601272</v>
      </c>
      <c r="D9" s="33" t="s">
        <v>107</v>
      </c>
      <c r="E9" s="34">
        <v>28.8</v>
      </c>
      <c r="F9" s="35"/>
      <c r="G9" s="35">
        <v>28</v>
      </c>
      <c r="H9" s="47">
        <f>IF(Tabelle4[[#This Row],[projektbezogen]]&gt;0,Tabelle4[[#This Row],[Kostensatz]]*Tabelle4[[#This Row],[projektbezogen]],0)</f>
        <v>806.4</v>
      </c>
      <c r="I9" s="48">
        <f>IF(SUM(Tabelle4[[#This Row],[projektbezogen]],Tabelle4[[#This Row],[schulbezogen]])&gt;0,0,Tabelle4[[#This Row],[Kostensatz]])</f>
        <v>0</v>
      </c>
      <c r="J9" s="9"/>
      <c r="K9" s="10"/>
      <c r="L9" s="63" t="s">
        <v>108</v>
      </c>
      <c r="M9" s="69" t="s">
        <v>109</v>
      </c>
    </row>
    <row r="10" spans="2:13">
      <c r="B10" s="38">
        <v>7</v>
      </c>
      <c r="C10" s="43">
        <v>601272</v>
      </c>
      <c r="D10" s="15" t="s">
        <v>110</v>
      </c>
      <c r="E10" s="34">
        <v>28.8</v>
      </c>
      <c r="F10" s="35">
        <v>80</v>
      </c>
      <c r="G10" s="35">
        <v>16</v>
      </c>
      <c r="H10" s="36">
        <f>IF(Tabelle4[[#This Row],[projektbezogen]]&gt;0,Tabelle4[[#This Row],[Kostensatz]]*Tabelle4[[#This Row],[projektbezogen]],0)</f>
        <v>460.8</v>
      </c>
      <c r="I10" s="37">
        <f>IF(SUM(Tabelle4[[#This Row],[projektbezogen]],Tabelle4[[#This Row],[schulbezogen]])&gt;0,0,Tabelle4[[#This Row],[Kostensatz]])</f>
        <v>0</v>
      </c>
      <c r="J10" s="9"/>
      <c r="K10" s="10"/>
      <c r="L10" s="60"/>
      <c r="M10" s="60"/>
    </row>
    <row r="11" spans="2:13">
      <c r="B11" s="42">
        <v>8</v>
      </c>
      <c r="C11" s="32"/>
      <c r="D11" s="33"/>
      <c r="E11" s="34"/>
      <c r="F11" s="35"/>
      <c r="G11" s="35"/>
      <c r="H11" s="47">
        <f>IF(Tabelle4[[#This Row],[projektbezogen]]&gt;0,Tabelle4[[#This Row],[Kostensatz]]*Tabelle4[[#This Row],[projektbezogen]],0)</f>
        <v>0</v>
      </c>
      <c r="I11" s="48">
        <f>IF(SUM(Tabelle4[[#This Row],[projektbezogen]],Tabelle4[[#This Row],[schulbezogen]])&gt;0,0,Tabelle4[[#This Row],[Kostensatz]])</f>
        <v>0</v>
      </c>
      <c r="J11" s="9"/>
      <c r="K11" s="10"/>
      <c r="L11" s="60"/>
      <c r="M11" s="60"/>
    </row>
    <row r="12" spans="2:13">
      <c r="B12" s="38">
        <v>9</v>
      </c>
      <c r="C12" s="14"/>
      <c r="D12" s="15"/>
      <c r="E12" s="34"/>
      <c r="F12" s="35"/>
      <c r="G12" s="35"/>
      <c r="H12" s="39">
        <f>IF(Tabelle4[[#This Row],[projektbezogen]]&gt;0,Tabelle4[[#This Row],[Kostensatz]]*Tabelle4[[#This Row],[projektbezogen]],0)</f>
        <v>0</v>
      </c>
      <c r="I12" s="37">
        <f>IF(SUM(Tabelle4[[#This Row],[projektbezogen]],Tabelle4[[#This Row],[schulbezogen]])&gt;0,0,Tabelle4[[#This Row],[Kostensatz]])</f>
        <v>0</v>
      </c>
      <c r="J12" s="9"/>
      <c r="K12" s="10"/>
      <c r="L12" s="60"/>
      <c r="M12" s="60"/>
    </row>
    <row r="13" spans="2:13">
      <c r="B13" s="42">
        <v>10</v>
      </c>
      <c r="C13" s="16"/>
      <c r="D13" s="17"/>
      <c r="E13" s="45"/>
      <c r="F13" s="46"/>
      <c r="G13" s="46"/>
      <c r="H13" s="47">
        <f>IF(Tabelle4[[#This Row],[projektbezogen]]&gt;0,Tabelle4[[#This Row],[Kostensatz]]*Tabelle4[[#This Row],[projektbezogen]],0)</f>
        <v>0</v>
      </c>
      <c r="I13" s="48">
        <f>IF(SUM(Tabelle4[[#This Row],[projektbezogen]],Tabelle4[[#This Row],[schulbezogen]])&gt;0,0,Tabelle4[[#This Row],[Kostensatz]])</f>
        <v>0</v>
      </c>
      <c r="J13" s="9"/>
      <c r="K13" s="10"/>
      <c r="L13" s="60"/>
      <c r="M13" s="60"/>
    </row>
    <row r="14" spans="2:13">
      <c r="B14" s="13" t="s">
        <v>111</v>
      </c>
      <c r="C14" s="13"/>
      <c r="D14" s="13"/>
      <c r="E14" s="13"/>
      <c r="F14" s="49">
        <f>SUM(Tabelle4[schulbezogen])</f>
        <v>320</v>
      </c>
      <c r="G14" s="49">
        <f>SUM(Tabelle4[projektbezogen])</f>
        <v>136</v>
      </c>
      <c r="H14" s="90">
        <f>SUM(Tabelle4[Personal])</f>
        <v>4953.6000000000004</v>
      </c>
      <c r="I14" s="90">
        <f>SUBTOTAL(109,Tabelle4[Material])</f>
        <v>0</v>
      </c>
      <c r="J14" s="9"/>
      <c r="K14" s="10"/>
      <c r="L14" s="60"/>
      <c r="M14" s="60"/>
    </row>
    <row r="15" spans="2:13">
      <c r="B15" s="9"/>
      <c r="C15" s="9"/>
      <c r="D15" s="9"/>
      <c r="E15" s="9"/>
      <c r="F15" s="9"/>
      <c r="G15" s="9"/>
      <c r="H15" s="20"/>
      <c r="I15" s="20"/>
      <c r="J15" s="9"/>
      <c r="K15" s="10"/>
      <c r="L15" s="60"/>
      <c r="M15" s="60"/>
    </row>
    <row r="16" spans="2:13">
      <c r="B16" s="9"/>
      <c r="C16" s="9"/>
      <c r="D16" s="9"/>
      <c r="E16" s="9"/>
      <c r="F16" s="9"/>
      <c r="G16" s="9"/>
      <c r="H16" s="20"/>
      <c r="I16" s="20"/>
      <c r="J16" s="9"/>
      <c r="K16" s="10"/>
      <c r="L16" s="60"/>
      <c r="M16" s="60"/>
    </row>
    <row r="17" spans="2:13" ht="24.75">
      <c r="B17" s="11" t="s">
        <v>112</v>
      </c>
      <c r="C17" s="11"/>
      <c r="D17" s="9"/>
      <c r="E17" s="9"/>
      <c r="F17" s="21"/>
      <c r="G17" s="21"/>
      <c r="H17" s="21"/>
      <c r="I17" s="20"/>
      <c r="J17" s="9"/>
      <c r="K17" s="10"/>
      <c r="L17" s="60"/>
      <c r="M17" s="60" t="s">
        <v>113</v>
      </c>
    </row>
    <row r="18" spans="2:13">
      <c r="B18" s="28" t="s">
        <v>91</v>
      </c>
      <c r="C18" s="28" t="s">
        <v>14</v>
      </c>
      <c r="D18" s="29" t="s">
        <v>114</v>
      </c>
      <c r="E18" s="30" t="s">
        <v>95</v>
      </c>
      <c r="F18" s="29" t="s">
        <v>96</v>
      </c>
      <c r="G18" s="9"/>
      <c r="H18" s="9"/>
      <c r="I18" s="9"/>
      <c r="J18" s="9"/>
      <c r="K18" s="10"/>
      <c r="L18" s="61" t="s">
        <v>115</v>
      </c>
      <c r="M18" s="61" t="s">
        <v>116</v>
      </c>
    </row>
    <row r="19" spans="2:13">
      <c r="B19" s="31">
        <v>1</v>
      </c>
      <c r="C19" s="31">
        <f>IF('1. Projektdaten'!A17&lt;&gt;"",'1. Projektdaten'!A17,"")</f>
        <v>601272</v>
      </c>
      <c r="D19" s="40" t="e">
        <f>IF(Tabelle43[[#This Row],[SKZ]]&lt;&gt;"",'1. Projektdaten'!#REF!,"")</f>
        <v>#REF!</v>
      </c>
      <c r="E19" s="41">
        <f>IF(Tabelle43[[#This Row],[SKZ]]&lt;&gt;"",SUMIF(Tabelle4[SKZ],Tabelle43[[#This Row],[SKZ]],Tabelle4[Personal]),0)</f>
        <v>2880</v>
      </c>
      <c r="F19" s="41">
        <f>IF(Tabelle43[[#This Row],[SKZ]]&lt;&gt;"",SUMIF(Tabelle4[SKZ],Tabelle43[[#This Row],[SKZ]],Tabelle4[Material]),0)</f>
        <v>0</v>
      </c>
      <c r="G19" s="9"/>
      <c r="H19" s="9"/>
      <c r="I19" s="9"/>
      <c r="J19" s="9"/>
      <c r="K19" s="10"/>
      <c r="L19" s="70" t="s">
        <v>117</v>
      </c>
      <c r="M19" s="70" t="s">
        <v>118</v>
      </c>
    </row>
    <row r="20" spans="2:13">
      <c r="B20" s="42">
        <v>2</v>
      </c>
      <c r="C20" s="50" t="str">
        <f>IF('1. Projektdaten'!A18&lt;&gt;"",'1. Projektdaten'!A18,"")</f>
        <v/>
      </c>
      <c r="D20" s="51" t="str">
        <f>IF(Tabelle43[[#This Row],[SKZ]]&lt;&gt;"",'1. Projektdaten'!B17,"")</f>
        <v/>
      </c>
      <c r="E20" s="52">
        <f>IF(Tabelle43[[#This Row],[SKZ]]&lt;&gt;"",SUMIF(Tabelle4[SKZ],Tabelle43[[#This Row],[SKZ]],Tabelle4[Personal]),0)</f>
        <v>0</v>
      </c>
      <c r="F20" s="52">
        <f>IF(Tabelle43[[#This Row],[SKZ]]&lt;&gt;"",SUMIF(Tabelle4[SKZ],Tabelle43[[#This Row],[SKZ]],Tabelle4[Material]),0)</f>
        <v>0</v>
      </c>
      <c r="G20" s="9"/>
      <c r="H20" s="9"/>
      <c r="I20" s="9"/>
      <c r="J20" s="9"/>
      <c r="K20" s="10"/>
      <c r="L20" s="71" t="s">
        <v>117</v>
      </c>
      <c r="M20" s="71" t="s">
        <v>119</v>
      </c>
    </row>
    <row r="21" spans="2:13">
      <c r="B21" s="38">
        <v>3</v>
      </c>
      <c r="C21" s="31" t="str">
        <f>IF('1. Projektdaten'!A19&lt;&gt;"",'1. Projektdaten'!A19,"")</f>
        <v/>
      </c>
      <c r="D21" s="40" t="str">
        <f>IF(Tabelle43[[#This Row],[SKZ]]&lt;&gt;"",'1. Projektdaten'!D17,"")</f>
        <v/>
      </c>
      <c r="E21" s="41">
        <f>IF(Tabelle43[[#This Row],[SKZ]]&lt;&gt;"",SUMIF(Tabelle4[SKZ],Tabelle43[[#This Row],[SKZ]],Tabelle4[Personal]),0)</f>
        <v>0</v>
      </c>
      <c r="F21" s="41">
        <f>IF(Tabelle43[[#This Row],[SKZ]]&lt;&gt;"",SUMIF(Tabelle4[SKZ],Tabelle43[[#This Row],[SKZ]],Tabelle4[Material]),0)</f>
        <v>0</v>
      </c>
      <c r="G21" s="9"/>
      <c r="H21" s="9"/>
      <c r="I21" s="9"/>
      <c r="J21" s="9"/>
      <c r="K21" s="10"/>
      <c r="L21" s="70" t="s">
        <v>120</v>
      </c>
      <c r="M21" s="70" t="s">
        <v>121</v>
      </c>
    </row>
    <row r="22" spans="2:13">
      <c r="B22" s="42">
        <v>4</v>
      </c>
      <c r="C22" s="50" t="str">
        <f>IF('1. Projektdaten'!A20&lt;&gt;"",'1. Projektdaten'!A20,"")</f>
        <v/>
      </c>
      <c r="D22" s="51" t="str">
        <f>IF(Tabelle43[[#This Row],[SKZ]]&lt;&gt;"",'1. Projektdaten'!B20,"")</f>
        <v/>
      </c>
      <c r="E22" s="52">
        <f>IF(Tabelle43[[#This Row],[SKZ]]&lt;&gt;"",SUMIF(Tabelle4[SKZ],Tabelle43[[#This Row],[SKZ]],Tabelle4[Personal]),0)</f>
        <v>0</v>
      </c>
      <c r="F22" s="52">
        <f>IF(Tabelle43[[#This Row],[SKZ]]&lt;&gt;"",SUMIF(Tabelle4[SKZ],Tabelle43[[#This Row],[SKZ]],Tabelle4[Material]),0)</f>
        <v>0</v>
      </c>
      <c r="G22" s="9"/>
      <c r="H22" s="9"/>
      <c r="I22" s="9"/>
      <c r="J22" s="9"/>
      <c r="K22" s="10"/>
      <c r="L22" s="71" t="s">
        <v>120</v>
      </c>
      <c r="M22" s="71" t="s">
        <v>122</v>
      </c>
    </row>
    <row r="23" spans="2:13">
      <c r="B23" s="42">
        <v>5</v>
      </c>
      <c r="C23" s="82" t="str">
        <f>IF('1. Projektdaten'!A21&lt;&gt;"",'1. Projektdaten'!A21,"")</f>
        <v/>
      </c>
      <c r="D23" s="83" t="str">
        <f>IF(Tabelle43[[#This Row],[SKZ]]&lt;&gt;"",'1. Projektdaten'!E17,"")</f>
        <v/>
      </c>
      <c r="E23" s="52">
        <f>IF(Tabelle43[[#This Row],[SKZ]]&lt;&gt;"",SUMIF(Tabelle4[SKZ],Tabelle43[[#This Row],[SKZ]],Tabelle4[Personal]),0)</f>
        <v>0</v>
      </c>
      <c r="F23" s="84">
        <f>IF(Tabelle43[[#This Row],[SKZ]]&lt;&gt;"",SUMIF(Tabelle4[SKZ],Tabelle43[[#This Row],[SKZ]],Tabelle4[Material]),0)</f>
        <v>0</v>
      </c>
      <c r="G23" s="9"/>
      <c r="H23" s="9"/>
      <c r="I23" s="9"/>
      <c r="J23" s="9"/>
      <c r="K23" s="10"/>
      <c r="L23" s="70" t="s">
        <v>120</v>
      </c>
      <c r="M23" s="70" t="s">
        <v>123</v>
      </c>
    </row>
    <row r="24" spans="2:13">
      <c r="B24" s="13" t="s">
        <v>111</v>
      </c>
      <c r="C24" s="13"/>
      <c r="D24" s="13"/>
      <c r="E24" s="53">
        <f>SUM(Tabelle43[Personal])</f>
        <v>2880</v>
      </c>
      <c r="F24" s="53">
        <f>SUM(Tabelle43[Material])</f>
        <v>0</v>
      </c>
      <c r="G24" s="9"/>
      <c r="H24" s="20"/>
      <c r="I24" s="20"/>
      <c r="J24" s="9"/>
      <c r="K24" s="9"/>
      <c r="L24" s="85"/>
      <c r="M24" s="85"/>
    </row>
    <row r="25" spans="2:13">
      <c r="B25" s="9"/>
      <c r="C25" s="9"/>
      <c r="D25" s="9"/>
      <c r="E25" s="9"/>
      <c r="F25" s="9"/>
    </row>
  </sheetData>
  <sheetProtection password="EA4D" sheet="1" objects="1" scenarios="1" selectLockedCells="1"/>
  <mergeCells count="1">
    <mergeCell ref="F2:H2"/>
  </mergeCells>
  <phoneticPr fontId="2" type="noConversion"/>
  <pageMargins left="0.7" right="0.7" top="0.75" bottom="0.75" header="0.3" footer="0.3"/>
  <pageSetup paperSize="9" scale="96" orientation="landscape" r:id="rId1"/>
  <headerFooter>
    <oddFooter>&amp;L&amp;"Century Gothic,Standard"&amp;8&amp;K000000eEducation Projektantrag_x000D_Mag. Robert Schrenk, Bakk.&amp;C&amp;"Century Gothic,Standard"&amp;8&amp;K000000v 1.0&amp;R&amp;"Century Gothic,Standard"&amp;8&amp;K000000&amp;D</oddFooter>
  </headerFooter>
  <drawing r:id="rId2"/>
  <tableParts count="4">
    <tablePart r:id="rId3"/>
    <tablePart r:id="rId4"/>
    <tablePart r:id="rId5"/>
    <tablePart r:id="rId6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'1. Projektdaten'!$A$17:$A$20</xm:f>
          </x14:formula1>
          <xm:sqref>C4:C13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showGridLines="0" zoomScale="90" zoomScaleNormal="90" zoomScalePageLayoutView="90" workbookViewId="0">
      <selection activeCell="B8" sqref="B8"/>
    </sheetView>
  </sheetViews>
  <sheetFormatPr baseColWidth="10" defaultColWidth="11.5546875" defaultRowHeight="17.25"/>
  <cols>
    <col min="1" max="1" width="19" customWidth="1"/>
    <col min="2" max="2" width="31.33203125" customWidth="1"/>
    <col min="4" max="4" width="2" customWidth="1"/>
    <col min="5" max="5" width="1.109375" customWidth="1"/>
    <col min="7" max="7" width="15.5546875" customWidth="1"/>
    <col min="8" max="8" width="12.88671875" customWidth="1"/>
    <col min="9" max="9" width="2.33203125" customWidth="1"/>
    <col min="10" max="10" width="1.109375" customWidth="1"/>
    <col min="11" max="11" width="1.44140625" customWidth="1"/>
    <col min="12" max="12" width="18.44140625" customWidth="1"/>
    <col min="13" max="13" width="42.5546875" customWidth="1"/>
  </cols>
  <sheetData>
    <row r="1" spans="1:13" ht="108.95" customHeight="1">
      <c r="G1" s="81" t="s">
        <v>124</v>
      </c>
      <c r="J1" s="9"/>
      <c r="K1" s="10"/>
      <c r="L1" s="11"/>
      <c r="M1" s="9"/>
    </row>
    <row r="2" spans="1:13" ht="15" customHeight="1">
      <c r="A2" s="100" t="str">
        <f>IF('1. Projektdaten'!A4&lt;&gt;"",'1. Projektdaten'!A4,"")</f>
        <v>Analyse und Entwicklung der E-Learning-Strategie</v>
      </c>
      <c r="B2" s="100"/>
      <c r="C2" s="100"/>
      <c r="D2" s="100"/>
      <c r="E2" s="100"/>
      <c r="F2" s="100"/>
      <c r="G2" s="100"/>
      <c r="H2" s="100"/>
      <c r="I2" s="9"/>
      <c r="J2" s="9"/>
      <c r="K2" s="10"/>
      <c r="L2" s="9"/>
      <c r="M2" s="9"/>
    </row>
    <row r="3" spans="1:13">
      <c r="A3" s="100"/>
      <c r="B3" s="100"/>
      <c r="C3" s="100"/>
      <c r="D3" s="100"/>
      <c r="E3" s="100"/>
      <c r="F3" s="100"/>
      <c r="G3" s="100"/>
      <c r="H3" s="100"/>
      <c r="I3" s="9"/>
      <c r="J3" s="9"/>
      <c r="K3" s="10"/>
      <c r="L3" s="9"/>
      <c r="M3" s="9"/>
    </row>
    <row r="4" spans="1:13">
      <c r="A4" s="100"/>
      <c r="B4" s="100"/>
      <c r="C4" s="100"/>
      <c r="D4" s="100"/>
      <c r="E4" s="100"/>
      <c r="F4" s="100"/>
      <c r="G4" s="100"/>
      <c r="H4" s="100"/>
      <c r="I4" s="9"/>
      <c r="J4" s="9"/>
      <c r="K4" s="10"/>
      <c r="L4" s="9"/>
      <c r="M4" s="9"/>
    </row>
    <row r="5" spans="1:13" ht="29.1" customHeight="1">
      <c r="A5" s="8"/>
      <c r="B5" s="9"/>
      <c r="C5" s="9"/>
      <c r="D5" s="9"/>
      <c r="E5" s="9"/>
      <c r="I5" s="9"/>
      <c r="J5" s="9"/>
      <c r="K5" s="10"/>
      <c r="L5" s="9"/>
      <c r="M5" s="9"/>
    </row>
    <row r="6" spans="1:13" ht="24.75">
      <c r="A6" s="11" t="s">
        <v>125</v>
      </c>
      <c r="B6" s="9"/>
      <c r="C6" s="9"/>
      <c r="D6" s="9"/>
      <c r="E6" s="9"/>
      <c r="F6" s="11" t="s">
        <v>126</v>
      </c>
      <c r="G6" s="9"/>
      <c r="H6" s="22"/>
      <c r="I6" s="9"/>
      <c r="J6" s="9"/>
      <c r="K6" s="10"/>
      <c r="L6" s="11" t="s">
        <v>1</v>
      </c>
      <c r="M6" s="9"/>
    </row>
    <row r="7" spans="1:13">
      <c r="A7" s="13" t="s">
        <v>127</v>
      </c>
      <c r="B7" s="26" t="s">
        <v>128</v>
      </c>
      <c r="C7" s="12" t="s">
        <v>129</v>
      </c>
      <c r="D7" s="9"/>
      <c r="E7" s="9"/>
      <c r="F7" s="9" t="s">
        <v>130</v>
      </c>
      <c r="G7" s="9"/>
      <c r="H7" s="22">
        <f>Tabelle4[[#Totals],[schulbezogen]]</f>
        <v>320</v>
      </c>
      <c r="I7" s="9"/>
      <c r="J7" s="9"/>
      <c r="K7" s="10"/>
      <c r="L7" s="61" t="s">
        <v>19</v>
      </c>
      <c r="M7" s="61" t="s">
        <v>97</v>
      </c>
    </row>
    <row r="8" spans="1:13" ht="15.95" customHeight="1">
      <c r="A8" s="18" t="s">
        <v>131</v>
      </c>
      <c r="B8" s="15" t="s">
        <v>166</v>
      </c>
      <c r="C8" s="14">
        <v>10</v>
      </c>
      <c r="D8" s="9"/>
      <c r="E8" s="9"/>
      <c r="F8" s="23" t="s">
        <v>132</v>
      </c>
      <c r="G8" s="23"/>
      <c r="H8" s="24">
        <f>Tabelle4[[#Totals],[projektbezogen]]</f>
        <v>136</v>
      </c>
      <c r="I8" s="9"/>
      <c r="J8" s="9"/>
      <c r="K8" s="10"/>
      <c r="L8" s="62" t="s">
        <v>133</v>
      </c>
      <c r="M8" s="62" t="s">
        <v>134</v>
      </c>
    </row>
    <row r="9" spans="1:13" ht="15.95" customHeight="1">
      <c r="A9" s="27" t="s">
        <v>135</v>
      </c>
      <c r="B9" s="17" t="s">
        <v>167</v>
      </c>
      <c r="C9" s="16">
        <v>10</v>
      </c>
      <c r="D9" s="9"/>
      <c r="E9" s="9"/>
      <c r="F9" s="9" t="s">
        <v>136</v>
      </c>
      <c r="G9" s="9"/>
      <c r="H9" s="22">
        <f>SUM(H7:H8)</f>
        <v>456</v>
      </c>
      <c r="I9" s="9"/>
      <c r="J9" s="9"/>
      <c r="K9" s="10"/>
      <c r="L9" s="63" t="s">
        <v>128</v>
      </c>
      <c r="M9" s="63" t="s">
        <v>137</v>
      </c>
    </row>
    <row r="10" spans="1:13" ht="15.95" customHeight="1">
      <c r="A10" s="18" t="s">
        <v>138</v>
      </c>
      <c r="B10" s="15" t="s">
        <v>168</v>
      </c>
      <c r="C10" s="14">
        <v>4</v>
      </c>
      <c r="D10" s="9"/>
      <c r="E10" s="9"/>
      <c r="F10" s="9"/>
      <c r="G10" s="9"/>
      <c r="H10" s="9"/>
      <c r="I10" s="9"/>
      <c r="J10" s="9"/>
      <c r="K10" s="10"/>
      <c r="L10" s="62" t="s">
        <v>129</v>
      </c>
      <c r="M10" s="62" t="s">
        <v>139</v>
      </c>
    </row>
    <row r="11" spans="1:13" ht="15.95" customHeight="1">
      <c r="A11" s="27" t="s">
        <v>140</v>
      </c>
      <c r="B11" s="17" t="s">
        <v>169</v>
      </c>
      <c r="C11" s="16">
        <v>10</v>
      </c>
      <c r="D11" s="9"/>
      <c r="E11" s="9"/>
      <c r="F11" s="9" t="s">
        <v>141</v>
      </c>
      <c r="G11" s="9"/>
      <c r="H11" s="20">
        <f>Tabelle4[[#Totals],[Personal]]</f>
        <v>4953.6000000000004</v>
      </c>
      <c r="I11" s="9"/>
      <c r="J11" s="9"/>
      <c r="K11" s="10"/>
      <c r="L11" s="60"/>
      <c r="M11" s="60"/>
    </row>
    <row r="12" spans="1:13">
      <c r="A12" s="18" t="s">
        <v>142</v>
      </c>
      <c r="B12" s="15" t="s">
        <v>170</v>
      </c>
      <c r="C12" s="14">
        <v>8</v>
      </c>
      <c r="D12" s="9"/>
      <c r="E12" s="9"/>
      <c r="F12" s="23" t="s">
        <v>143</v>
      </c>
      <c r="G12" s="23"/>
      <c r="H12" s="25">
        <f>Tabelle4[[#Totals],[Material]]</f>
        <v>0</v>
      </c>
      <c r="I12" s="9"/>
      <c r="J12" s="9"/>
      <c r="K12" s="10"/>
      <c r="L12" s="72" t="s">
        <v>131</v>
      </c>
      <c r="M12" s="73" t="s">
        <v>144</v>
      </c>
    </row>
    <row r="13" spans="1:13">
      <c r="A13" s="13" t="s">
        <v>111</v>
      </c>
      <c r="B13" s="13"/>
      <c r="C13" s="12">
        <f>IF(SUM(Tabelle6[Rating])&gt;0,AVERAGE(Tabelle6[Rating]),0)</f>
        <v>8.4</v>
      </c>
      <c r="D13" s="9"/>
      <c r="E13" s="9"/>
      <c r="F13" s="9" t="s">
        <v>145</v>
      </c>
      <c r="G13" s="9"/>
      <c r="H13" s="20">
        <f>SUM(H11:H12)</f>
        <v>4953.6000000000004</v>
      </c>
      <c r="I13" s="9"/>
      <c r="J13" s="9"/>
      <c r="K13" s="10"/>
      <c r="L13" s="74" t="s">
        <v>135</v>
      </c>
      <c r="M13" s="75" t="s">
        <v>146</v>
      </c>
    </row>
    <row r="14" spans="1:13">
      <c r="A14" s="9"/>
      <c r="B14" s="9"/>
      <c r="C14" s="9"/>
      <c r="D14" s="9"/>
      <c r="E14" s="9"/>
      <c r="F14" s="9"/>
      <c r="G14" s="9"/>
      <c r="H14" s="9"/>
      <c r="I14" s="9"/>
      <c r="J14" s="9"/>
      <c r="K14" s="10"/>
      <c r="L14" s="79" t="s">
        <v>138</v>
      </c>
      <c r="M14" s="80" t="s">
        <v>147</v>
      </c>
    </row>
    <row r="15" spans="1:13">
      <c r="A15" s="9"/>
      <c r="B15" s="9"/>
      <c r="C15" s="9"/>
      <c r="D15" s="9"/>
      <c r="E15" s="9"/>
      <c r="F15" s="9"/>
      <c r="G15" s="9"/>
      <c r="H15" s="9"/>
      <c r="I15" s="9"/>
      <c r="J15" s="9"/>
      <c r="K15" s="10"/>
      <c r="L15" s="74" t="s">
        <v>140</v>
      </c>
      <c r="M15" s="75" t="s">
        <v>148</v>
      </c>
    </row>
    <row r="16" spans="1:13">
      <c r="A16" s="9"/>
      <c r="B16" s="9"/>
      <c r="C16" s="9"/>
      <c r="D16" s="9"/>
      <c r="E16" s="9"/>
      <c r="F16" s="9"/>
      <c r="G16" s="9"/>
      <c r="H16" s="9"/>
      <c r="I16" s="9"/>
      <c r="J16" s="9"/>
      <c r="K16" s="10"/>
      <c r="L16" s="79" t="s">
        <v>142</v>
      </c>
      <c r="M16" s="80" t="s">
        <v>149</v>
      </c>
    </row>
    <row r="17" spans="1:11">
      <c r="A17" s="9"/>
      <c r="B17" s="9"/>
      <c r="C17" s="9"/>
      <c r="D17" s="9"/>
      <c r="E17" s="9"/>
      <c r="F17" s="9"/>
      <c r="G17" s="9"/>
      <c r="H17" s="9"/>
      <c r="I17" s="9"/>
      <c r="J17" s="9"/>
      <c r="K17" s="10"/>
    </row>
    <row r="18" spans="1:11">
      <c r="D18" s="9"/>
      <c r="E18" s="9"/>
      <c r="F18" s="9"/>
      <c r="G18" s="9"/>
      <c r="H18" s="9"/>
      <c r="I18" s="9"/>
      <c r="J18" s="9"/>
      <c r="K18" s="10"/>
    </row>
    <row r="19" spans="1:11">
      <c r="D19" s="9"/>
      <c r="E19" s="9"/>
      <c r="F19" s="9"/>
      <c r="G19" s="9"/>
      <c r="H19" s="9"/>
      <c r="I19" s="9"/>
      <c r="J19" s="9"/>
      <c r="K19" s="10"/>
    </row>
    <row r="20" spans="1:11">
      <c r="D20" s="9"/>
      <c r="E20" s="9"/>
      <c r="F20" s="9"/>
      <c r="G20" s="9"/>
      <c r="H20" s="9"/>
      <c r="I20" s="9"/>
      <c r="J20" s="9"/>
      <c r="K20" s="10"/>
    </row>
    <row r="21" spans="1:11">
      <c r="D21" s="9"/>
      <c r="E21" s="9"/>
      <c r="F21" s="9"/>
      <c r="G21" s="9"/>
      <c r="H21" s="9"/>
      <c r="I21" s="9"/>
      <c r="J21" s="9"/>
      <c r="K21" s="10"/>
    </row>
    <row r="22" spans="1:11">
      <c r="D22" s="9"/>
      <c r="E22" s="9"/>
      <c r="F22" s="9"/>
      <c r="G22" s="9"/>
      <c r="H22" s="9"/>
      <c r="I22" s="9"/>
      <c r="J22" s="9"/>
      <c r="K22" s="10"/>
    </row>
    <row r="23" spans="1:11">
      <c r="D23" s="9"/>
      <c r="E23" s="9"/>
      <c r="F23" s="9"/>
      <c r="G23" s="9"/>
      <c r="H23" s="9"/>
      <c r="I23" s="9"/>
      <c r="J23" s="9"/>
      <c r="K23" s="10"/>
    </row>
    <row r="24" spans="1:11">
      <c r="D24" s="9"/>
      <c r="E24" s="9"/>
      <c r="F24" s="9"/>
      <c r="G24" s="9"/>
      <c r="H24" s="9"/>
      <c r="I24" s="9"/>
      <c r="J24" s="9"/>
      <c r="K24" s="10"/>
    </row>
    <row r="25" spans="1:11">
      <c r="D25" s="9"/>
      <c r="E25" s="9"/>
      <c r="F25" s="9"/>
      <c r="G25" s="9"/>
      <c r="H25" s="9"/>
      <c r="I25" s="9"/>
      <c r="J25" s="9"/>
      <c r="K25" s="10"/>
    </row>
    <row r="26" spans="1:11">
      <c r="A26" s="9"/>
      <c r="B26" s="9"/>
      <c r="C26" s="9"/>
      <c r="D26" s="9"/>
      <c r="E26" s="9"/>
      <c r="F26" s="9"/>
      <c r="G26" s="9"/>
      <c r="H26" s="9"/>
      <c r="I26" s="9"/>
      <c r="J26" s="9"/>
      <c r="K26" s="10"/>
    </row>
    <row r="27" spans="1:11">
      <c r="A27" s="9"/>
      <c r="B27" s="9"/>
      <c r="C27" s="9"/>
      <c r="D27" s="9"/>
      <c r="E27" s="9"/>
      <c r="F27" s="9"/>
      <c r="G27" s="9"/>
      <c r="H27" s="9"/>
      <c r="I27" s="9"/>
      <c r="J27" s="9"/>
      <c r="K27" s="10"/>
    </row>
    <row r="28" spans="1:11">
      <c r="A28" s="9"/>
      <c r="B28" s="9"/>
      <c r="C28" s="9"/>
      <c r="D28" s="9"/>
      <c r="E28" s="9"/>
      <c r="F28" s="9"/>
      <c r="G28" s="9"/>
      <c r="H28" s="9"/>
      <c r="I28" s="9"/>
      <c r="K28" s="3"/>
    </row>
  </sheetData>
  <sheetProtection password="EA4D" sheet="1" objects="1" scenarios="1" selectLockedCells="1"/>
  <mergeCells count="1">
    <mergeCell ref="A2:H4"/>
  </mergeCells>
  <phoneticPr fontId="2" type="noConversion"/>
  <pageMargins left="0.7" right="0.7" top="0.75" bottom="0.75" header="0.3" footer="0.3"/>
  <pageSetup paperSize="9" orientation="landscape" horizontalDpi="0" verticalDpi="0"/>
  <headerFooter>
    <oddFooter>&amp;L&amp;"Century Gothic,Standard"&amp;8&amp;K000000eEducation Projektantrag_x000D_Mag. Robert Schrenk, Bakk.&amp;C&amp;"Century Gothic,Standard"&amp;8&amp;K000000v 1.0&amp;R&amp;"Century Gothic,Standard"&amp;8&amp;K000000&amp;D</oddFooter>
  </headerFooter>
  <drawing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22"/>
  <sheetViews>
    <sheetView workbookViewId="0">
      <selection activeCell="A22" sqref="A22"/>
    </sheetView>
  </sheetViews>
  <sheetFormatPr baseColWidth="10" defaultColWidth="11.5546875" defaultRowHeight="17.25"/>
  <sheetData>
    <row r="3" spans="1:1">
      <c r="A3" t="s">
        <v>150</v>
      </c>
    </row>
    <row r="4" spans="1:1">
      <c r="A4" t="s">
        <v>151</v>
      </c>
    </row>
    <row r="5" spans="1:1">
      <c r="A5" t="s">
        <v>152</v>
      </c>
    </row>
    <row r="6" spans="1:1">
      <c r="A6" t="s">
        <v>153</v>
      </c>
    </row>
    <row r="7" spans="1:1">
      <c r="A7" t="s">
        <v>154</v>
      </c>
    </row>
    <row r="9" spans="1:1">
      <c r="A9" t="s">
        <v>155</v>
      </c>
    </row>
    <row r="10" spans="1:1">
      <c r="A10" t="s">
        <v>156</v>
      </c>
    </row>
    <row r="12" spans="1:1">
      <c r="A12" t="s">
        <v>157</v>
      </c>
    </row>
    <row r="13" spans="1:1">
      <c r="A13" t="s">
        <v>158</v>
      </c>
    </row>
    <row r="14" spans="1:1">
      <c r="A14" t="s">
        <v>159</v>
      </c>
    </row>
    <row r="15" spans="1:1">
      <c r="A15" t="s">
        <v>160</v>
      </c>
    </row>
    <row r="17" spans="1:1">
      <c r="A17" t="s">
        <v>161</v>
      </c>
    </row>
    <row r="18" spans="1:1">
      <c r="A18" t="s">
        <v>162</v>
      </c>
    </row>
    <row r="19" spans="1:1">
      <c r="A19" t="s">
        <v>163</v>
      </c>
    </row>
    <row r="20" spans="1:1">
      <c r="A20" t="s">
        <v>164</v>
      </c>
    </row>
    <row r="22" spans="1:1">
      <c r="A22" t="s">
        <v>165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1. Projektdaten</vt:lpstr>
      <vt:lpstr>2. Ressourcenplan</vt:lpstr>
      <vt:lpstr>3. Übersicht</vt:lpstr>
      <vt:lpstr>Tabelle1</vt:lpstr>
      <vt:lpstr>Badges</vt:lpstr>
      <vt:lpstr>'1. Projektdaten'!Druckbereich</vt:lpstr>
      <vt:lpstr>'2. Ressourcenplan'!Druckbereich</vt:lpstr>
      <vt:lpstr>'3. Übersicht'!Druckbereich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Office-Anwender</dc:creator>
  <cp:keywords/>
  <dc:description/>
  <cp:lastModifiedBy>Future</cp:lastModifiedBy>
  <cp:revision/>
  <dcterms:created xsi:type="dcterms:W3CDTF">2016-10-25T13:44:37Z</dcterms:created>
  <dcterms:modified xsi:type="dcterms:W3CDTF">2017-11-15T12:03:20Z</dcterms:modified>
  <cp:category/>
  <cp:contentStatus/>
</cp:coreProperties>
</file>