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s\Desktop\"/>
    </mc:Choice>
  </mc:AlternateContent>
  <bookViews>
    <workbookView xWindow="120" yWindow="0" windowWidth="20580" windowHeight="11640"/>
  </bookViews>
  <sheets>
    <sheet name="WORKPLAN" sheetId="1" r:id="rId1"/>
  </sheets>
  <externalReferences>
    <externalReference r:id="rId2"/>
  </externalReferences>
  <definedNames>
    <definedName name="ActionsList">'[1]14. Actions'!$A$6:$A$27</definedName>
    <definedName name="llp">'[1]13. Ceilings'!$B$4:$B$66</definedName>
    <definedName name="Months">'[1]7. Expenditure &amp; revenue (LLP)'!$T$1:$T$36</definedName>
    <definedName name="P200LLP">'[1]2. Staff (LLP)'!$A$9:$A$208</definedName>
    <definedName name="_xlnm.Print_Area" localSheetId="0">WORKPLAN!$B$1:$Z$52</definedName>
    <definedName name="PTC">'[1]11.Expenditure &amp; revenue(Third)'!$A$10:$A$31</definedName>
    <definedName name="Rates">'[1]13. Ceilings'!$B$4:$H$229</definedName>
    <definedName name="Third">'[1]13. Ceilings'!$B$67:$B$229</definedName>
    <definedName name="World">'[1]13. Ceilings'!$B$4:$B$229</definedName>
  </definedNames>
  <calcPr calcId="152511"/>
</workbook>
</file>

<file path=xl/calcChain.xml><?xml version="1.0" encoding="utf-8"?>
<calcChain xmlns="http://schemas.openxmlformats.org/spreadsheetml/2006/main">
  <c r="AO51" i="1" l="1"/>
  <c r="AW53" i="1"/>
  <c r="AT53" i="1"/>
  <c r="AQ53" i="1"/>
  <c r="AN53" i="1"/>
  <c r="AK53" i="1"/>
  <c r="AH53" i="1"/>
  <c r="AE53" i="1"/>
  <c r="AB53" i="1"/>
  <c r="AC7" i="1"/>
  <c r="AF7" i="1"/>
  <c r="AI7" i="1"/>
  <c r="AL7" i="1"/>
  <c r="AO7" i="1"/>
  <c r="AR7" i="1"/>
  <c r="AU7" i="1"/>
  <c r="AX7" i="1"/>
  <c r="AX44" i="1"/>
  <c r="AL44" i="1"/>
  <c r="AU43" i="1"/>
  <c r="AI43" i="1"/>
  <c r="AR42" i="1"/>
  <c r="AF42" i="1"/>
  <c r="AO41" i="1"/>
  <c r="AC41" i="1"/>
  <c r="AO39" i="1"/>
  <c r="AO38" i="1"/>
  <c r="AO37" i="1"/>
  <c r="AF36" i="1"/>
  <c r="AX50" i="1"/>
  <c r="AX51" i="1" s="1"/>
  <c r="AX52" i="1" s="1"/>
  <c r="AL50" i="1"/>
  <c r="AL51" i="1" s="1"/>
  <c r="AU50" i="1"/>
  <c r="AU51" i="1" s="1"/>
  <c r="AR50" i="1"/>
  <c r="AR51" i="1" s="1"/>
  <c r="AO50" i="1"/>
  <c r="AI50" i="1"/>
  <c r="AI51" i="1" s="1"/>
  <c r="AF50" i="1"/>
  <c r="AF51" i="1" s="1"/>
  <c r="AC50" i="1"/>
  <c r="AC51" i="1" s="1"/>
  <c r="AT50" i="1"/>
  <c r="AT51" i="1" s="1"/>
  <c r="AU39" i="1"/>
  <c r="AU37" i="1"/>
  <c r="AU36" i="1"/>
  <c r="AQ50" i="1"/>
  <c r="AQ51" i="1"/>
  <c r="AR52" i="1" s="1"/>
  <c r="AR39" i="1"/>
  <c r="AR38" i="1"/>
  <c r="AR36" i="1"/>
  <c r="AN50" i="1"/>
  <c r="AN51" i="1" s="1"/>
  <c r="AO52" i="1" s="1"/>
  <c r="AW50" i="1"/>
  <c r="AW51" i="1"/>
  <c r="AX38" i="1"/>
  <c r="AX37" i="1"/>
  <c r="AX36" i="1"/>
  <c r="AK50" i="1"/>
  <c r="AK51" i="1"/>
  <c r="AL38" i="1"/>
  <c r="AL37" i="1"/>
  <c r="AL36" i="1"/>
  <c r="AI36" i="1"/>
  <c r="AI37" i="1"/>
  <c r="AI39" i="1"/>
  <c r="AF39" i="1"/>
  <c r="AF38" i="1"/>
  <c r="AC39" i="1"/>
  <c r="AC38" i="1"/>
  <c r="AC37" i="1"/>
  <c r="AE50" i="1"/>
  <c r="AE51" i="1" s="1"/>
  <c r="AB50" i="1"/>
  <c r="AB51" i="1" s="1"/>
  <c r="AC52" i="1" s="1"/>
  <c r="AH50" i="1"/>
  <c r="AH51" i="1" s="1"/>
  <c r="AI52" i="1" s="1"/>
  <c r="AF52" i="1" l="1"/>
  <c r="AY52" i="1" s="1"/>
  <c r="AL52" i="1"/>
  <c r="AU52" i="1"/>
</calcChain>
</file>

<file path=xl/comments1.xml><?xml version="1.0" encoding="utf-8"?>
<comments xmlns="http://schemas.openxmlformats.org/spreadsheetml/2006/main">
  <authors>
    <author>CAPIE, Gideon</author>
  </authors>
  <commentList>
    <comment ref="B17" authorId="0" shapeId="0">
      <text>
        <r>
          <rPr>
            <b/>
            <sz val="9"/>
            <color indexed="81"/>
            <rFont val="Tahoma"/>
            <charset val="1"/>
          </rPr>
          <t>CAPIE, Gideon:</t>
        </r>
        <r>
          <rPr>
            <sz val="9"/>
            <color indexed="81"/>
            <rFont val="Tahoma"/>
            <charset val="1"/>
          </rPr>
          <t xml:space="preserve">
is this output required before IO1 can start?</t>
        </r>
      </text>
    </comment>
  </commentList>
</comments>
</file>

<file path=xl/sharedStrings.xml><?xml version="1.0" encoding="utf-8"?>
<sst xmlns="http://schemas.openxmlformats.org/spreadsheetml/2006/main" count="258" uniqueCount="130">
  <si>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</si>
  <si>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</si>
  <si>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</si>
  <si>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</si>
  <si>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</si>
  <si>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</si>
  <si>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</si>
  <si>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</si>
  <si>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</si>
  <si>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</si>
  <si>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</si>
  <si>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</si>
  <si>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</si>
  <si>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</si>
  <si>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</si>
  <si>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</si>
  <si>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</si>
  <si>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</si>
  <si>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</si>
  <si>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</si>
  <si>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</si>
  <si>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</si>
  <si>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</si>
  <si>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</si>
  <si>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Academic</t>
  </si>
  <si>
    <t>UK</t>
  </si>
  <si>
    <t>Other</t>
  </si>
  <si>
    <r>
      <t xml:space="preserve">A1 </t>
    </r>
    <r>
      <rPr>
        <sz val="10"/>
        <color indexed="8"/>
        <rFont val="Calibri"/>
        <family val="2"/>
      </rPr>
      <t>Coordinate and monitor project activity through work output leaders (incl financial mgmt)</t>
    </r>
  </si>
  <si>
    <r>
      <t xml:space="preserve">A2 </t>
    </r>
    <r>
      <rPr>
        <sz val="10"/>
        <color indexed="8"/>
        <rFont val="Calibri"/>
        <family val="2"/>
      </rPr>
      <t>Setup project administration process and files required for project coordination</t>
    </r>
  </si>
  <si>
    <r>
      <t>A3</t>
    </r>
    <r>
      <rPr>
        <sz val="10"/>
        <color indexed="8"/>
        <rFont val="Calibri"/>
        <family val="2"/>
      </rPr>
      <t xml:space="preserve"> Setup internal communication systems and project website</t>
    </r>
  </si>
  <si>
    <r>
      <t xml:space="preserve">M1 </t>
    </r>
    <r>
      <rPr>
        <sz val="10"/>
        <color indexed="8"/>
        <rFont val="Calibri"/>
        <family val="2"/>
      </rPr>
      <t>Transnational Project Meeting in UK</t>
    </r>
  </si>
  <si>
    <t>Virtual</t>
  </si>
  <si>
    <t>Cost of External Evaluation</t>
  </si>
  <si>
    <t>ALLOCATION OF WORKING DAYS AND OTHER PROJECT COSTS</t>
  </si>
  <si>
    <t>UOG - UK</t>
  </si>
  <si>
    <r>
      <t xml:space="preserve">A5 </t>
    </r>
    <r>
      <rPr>
        <sz val="10"/>
        <color indexed="8"/>
        <rFont val="Calibri"/>
        <family val="2"/>
      </rPr>
      <t>Liaise with managing authority and report to deadlines, including project closure</t>
    </r>
  </si>
  <si>
    <r>
      <t xml:space="preserve">A4 </t>
    </r>
    <r>
      <rPr>
        <sz val="10"/>
        <color indexed="8"/>
        <rFont val="Calibri"/>
        <family val="2"/>
      </rPr>
      <t>Small scale dissemination activities</t>
    </r>
  </si>
  <si>
    <t>Rate</t>
  </si>
  <si>
    <t>Days</t>
  </si>
  <si>
    <t>Costs</t>
  </si>
  <si>
    <t>Total</t>
  </si>
  <si>
    <t>Name of the project: MYSTY</t>
  </si>
  <si>
    <r>
      <rPr>
        <b/>
        <sz val="10"/>
        <color indexed="10"/>
        <rFont val="Calibri"/>
        <family val="2"/>
      </rPr>
      <t>O2-A1</t>
    </r>
    <r>
      <rPr>
        <sz val="10"/>
        <color indexed="8"/>
        <rFont val="Calibri"/>
        <family val="2"/>
      </rPr>
      <t xml:space="preserve"> Develop pupil briefings</t>
    </r>
  </si>
  <si>
    <r>
      <rPr>
        <b/>
        <sz val="10"/>
        <color indexed="10"/>
        <rFont val="Calibri"/>
        <family val="2"/>
      </rPr>
      <t>O2-A2</t>
    </r>
    <r>
      <rPr>
        <sz val="10"/>
        <color indexed="8"/>
        <rFont val="Calibri"/>
        <family val="2"/>
      </rPr>
      <t xml:space="preserve"> Teachers give school pupil briefings on process</t>
    </r>
  </si>
  <si>
    <t>GRAZ - AT</t>
  </si>
  <si>
    <t>CESIE - IT</t>
  </si>
  <si>
    <r>
      <t xml:space="preserve">A </t>
    </r>
    <r>
      <rPr>
        <b/>
        <sz val="12"/>
        <color indexed="8"/>
        <rFont val="Calibri"/>
        <family val="2"/>
      </rPr>
      <t>Project Management and Implementation</t>
    </r>
  </si>
  <si>
    <r>
      <t xml:space="preserve">O2 </t>
    </r>
    <r>
      <rPr>
        <b/>
        <sz val="12"/>
        <rFont val="Calibri"/>
        <family val="2"/>
      </rPr>
      <t>MYSTY Digital Storymaking Guide for Pupils</t>
    </r>
  </si>
  <si>
    <r>
      <t xml:space="preserve">M </t>
    </r>
    <r>
      <rPr>
        <b/>
        <sz val="12"/>
        <color indexed="8"/>
        <rFont val="Calibri"/>
        <family val="2"/>
      </rPr>
      <t>Transnational Project Meetings</t>
    </r>
  </si>
  <si>
    <r>
      <t xml:space="preserve">E </t>
    </r>
    <r>
      <rPr>
        <b/>
        <sz val="12"/>
        <color indexed="8"/>
        <rFont val="Calibri"/>
        <family val="2"/>
      </rPr>
      <t>Multiplier Events</t>
    </r>
  </si>
  <si>
    <t>Exceptional Items</t>
  </si>
  <si>
    <t>Partners discuss content and approach and develop a briefing for teachers to give to their pupils</t>
  </si>
  <si>
    <r>
      <t xml:space="preserve">Teachers oversee the selection and editing of stories by pupils using the Guide developed in </t>
    </r>
    <r>
      <rPr>
        <sz val="10"/>
        <color indexed="10"/>
        <rFont val="Calibri"/>
        <family val="2"/>
      </rPr>
      <t>O2</t>
    </r>
  </si>
  <si>
    <t>UOG works on all digital stories to ensure consistency and compatability of media files</t>
  </si>
  <si>
    <r>
      <t xml:space="preserve">All stories are uploaded to the MYSTY project website by each school using the Guide developed in </t>
    </r>
    <r>
      <rPr>
        <sz val="10"/>
        <color indexed="10"/>
        <rFont val="Calibri"/>
        <family val="2"/>
      </rPr>
      <t>O2</t>
    </r>
  </si>
  <si>
    <r>
      <rPr>
        <b/>
        <sz val="10"/>
        <color indexed="10"/>
        <rFont val="Calibri"/>
        <family val="2"/>
      </rPr>
      <t>O2-A3</t>
    </r>
    <r>
      <rPr>
        <sz val="10"/>
        <color indexed="8"/>
        <rFont val="Calibri"/>
        <family val="2"/>
      </rPr>
      <t xml:space="preserve"> Audit the range of digital tools for media collection (partners and pupils)</t>
    </r>
  </si>
  <si>
    <t>Partners and pupils gather information on digital tools available covering a wide and diverse selection</t>
  </si>
  <si>
    <t>Teachers oversee the creation of the user guide content (covering available tools and how to use them) by pupils</t>
  </si>
  <si>
    <r>
      <rPr>
        <b/>
        <sz val="10"/>
        <color indexed="10"/>
        <rFont val="Calibri"/>
        <family val="2"/>
      </rPr>
      <t>O2-A4</t>
    </r>
    <r>
      <rPr>
        <sz val="10"/>
        <color indexed="8"/>
        <rFont val="Calibri"/>
        <family val="2"/>
      </rPr>
      <t xml:space="preserve"> Oversee pupils creation of user guide content</t>
    </r>
  </si>
  <si>
    <t>Each country pairing assesses cultural awareness in their national curriculum and prepares short report</t>
  </si>
  <si>
    <t>Partners develop materials on how to embed the MYSTY Toolbox in their own and different school settings in each country</t>
  </si>
  <si>
    <t>Partners translate learning materials to their own language</t>
  </si>
  <si>
    <t>Each school assesses the current cultural awareness activities in their own school and prepares short report</t>
  </si>
  <si>
    <r>
      <t xml:space="preserve">O1 </t>
    </r>
    <r>
      <rPr>
        <b/>
        <sz val="12"/>
        <color indexed="8"/>
        <rFont val="Calibri"/>
        <family val="2"/>
      </rPr>
      <t>MYSTY Learning Materials for Teachers</t>
    </r>
  </si>
  <si>
    <r>
      <t xml:space="preserve">O3 </t>
    </r>
    <r>
      <rPr>
        <b/>
        <sz val="12"/>
        <color indexed="8"/>
        <rFont val="Calibri"/>
        <family val="2"/>
      </rPr>
      <t>MYSTY Themed Digital Stories Collection</t>
    </r>
  </si>
  <si>
    <r>
      <rPr>
        <b/>
        <sz val="10"/>
        <color indexed="10"/>
        <rFont val="Calibri"/>
        <family val="2"/>
      </rPr>
      <t>O3-A1</t>
    </r>
    <r>
      <rPr>
        <sz val="10"/>
        <color indexed="8"/>
        <rFont val="Calibri"/>
        <family val="2"/>
      </rPr>
      <t xml:space="preserve"> Develop pupil briefings (based on experience of UOG's My Jewish Story project)</t>
    </r>
  </si>
  <si>
    <r>
      <rPr>
        <b/>
        <sz val="10"/>
        <color indexed="10"/>
        <rFont val="Calibri"/>
        <family val="2"/>
      </rPr>
      <t>O3-A2</t>
    </r>
    <r>
      <rPr>
        <sz val="10"/>
        <color indexed="8"/>
        <rFont val="Calibri"/>
        <family val="2"/>
      </rPr>
      <t xml:space="preserve"> Teachers give school pupil briefings on process</t>
    </r>
  </si>
  <si>
    <r>
      <rPr>
        <b/>
        <sz val="10"/>
        <color indexed="10"/>
        <rFont val="Calibri"/>
        <family val="2"/>
      </rPr>
      <t>O3-A4</t>
    </r>
    <r>
      <rPr>
        <sz val="10"/>
        <color indexed="8"/>
        <rFont val="Calibri"/>
        <family val="2"/>
      </rPr>
      <t xml:space="preserve"> Oversee selection and editing of stories for the collection (using </t>
    </r>
    <r>
      <rPr>
        <b/>
        <sz val="10"/>
        <color indexed="10"/>
        <rFont val="Calibri"/>
        <family val="2"/>
      </rPr>
      <t>O2</t>
    </r>
    <r>
      <rPr>
        <sz val="10"/>
        <color indexed="8"/>
        <rFont val="Calibri"/>
        <family val="2"/>
      </rPr>
      <t xml:space="preserve"> Guide)</t>
    </r>
  </si>
  <si>
    <r>
      <rPr>
        <b/>
        <sz val="10"/>
        <color indexed="10"/>
        <rFont val="Calibri"/>
        <family val="2"/>
      </rPr>
      <t>O3-A5</t>
    </r>
    <r>
      <rPr>
        <sz val="10"/>
        <color indexed="8"/>
        <rFont val="Calibri"/>
        <family val="2"/>
      </rPr>
      <t xml:space="preserve"> Post-production to ensure technical compatability of media files</t>
    </r>
  </si>
  <si>
    <r>
      <rPr>
        <b/>
        <sz val="10"/>
        <color indexed="10"/>
        <rFont val="Calibri"/>
        <family val="2"/>
      </rPr>
      <t>O3-A7</t>
    </r>
    <r>
      <rPr>
        <sz val="10"/>
        <color indexed="8"/>
        <rFont val="Calibri"/>
        <family val="2"/>
      </rPr>
      <t xml:space="preserve"> Upload digital stories to MYSTY Digital Storytelling Toolbox website </t>
    </r>
  </si>
  <si>
    <r>
      <t>Partners discuss content and approach and develop a briefing for teachers to give to their pupils - at same time as</t>
    </r>
    <r>
      <rPr>
        <sz val="10"/>
        <rFont val="Calibri"/>
        <family val="2"/>
      </rPr>
      <t xml:space="preserve"> O3-A1</t>
    </r>
  </si>
  <si>
    <t>RFP - HU</t>
  </si>
  <si>
    <t>Sch - UK</t>
  </si>
  <si>
    <t>Sch - AT</t>
  </si>
  <si>
    <t>Sch/Oth - HU</t>
  </si>
  <si>
    <t>Sch - IT</t>
  </si>
  <si>
    <t>AT</t>
  </si>
  <si>
    <t>IT</t>
  </si>
  <si>
    <t>HU</t>
  </si>
  <si>
    <r>
      <t xml:space="preserve">M4 </t>
    </r>
    <r>
      <rPr>
        <sz val="10"/>
        <color indexed="8"/>
        <rFont val="Calibri"/>
        <family val="2"/>
      </rPr>
      <t>Transnational Project Meeting in Hungary</t>
    </r>
  </si>
  <si>
    <r>
      <rPr>
        <b/>
        <sz val="10"/>
        <color indexed="10"/>
        <rFont val="Calibri"/>
        <family val="2"/>
      </rPr>
      <t xml:space="preserve">O1-A1 </t>
    </r>
    <r>
      <rPr>
        <sz val="10"/>
        <color indexed="8"/>
        <rFont val="Calibri"/>
        <family val="2"/>
      </rPr>
      <t>Assessment of current cultural awareness activities in each school</t>
    </r>
  </si>
  <si>
    <r>
      <rPr>
        <b/>
        <sz val="10"/>
        <color indexed="10"/>
        <rFont val="Calibri"/>
        <family val="2"/>
      </rPr>
      <t xml:space="preserve">O1-A2 </t>
    </r>
    <r>
      <rPr>
        <sz val="10"/>
        <color indexed="8"/>
        <rFont val="Calibri"/>
        <family val="2"/>
      </rPr>
      <t>Assessment of national curriculum on cultural awareness</t>
    </r>
  </si>
  <si>
    <r>
      <rPr>
        <b/>
        <sz val="10"/>
        <color indexed="10"/>
        <rFont val="Calibri"/>
        <family val="2"/>
      </rPr>
      <t xml:space="preserve">O1-A3 </t>
    </r>
    <r>
      <rPr>
        <sz val="10"/>
        <color indexed="8"/>
        <rFont val="Calibri"/>
        <family val="2"/>
      </rPr>
      <t>Develop content on how to embed digital storytelling to enhance cultural activities</t>
    </r>
  </si>
  <si>
    <r>
      <rPr>
        <b/>
        <sz val="10"/>
        <color indexed="10"/>
        <rFont val="Calibri"/>
        <family val="2"/>
      </rPr>
      <t>O1-A5</t>
    </r>
    <r>
      <rPr>
        <sz val="10"/>
        <color indexed="10"/>
        <rFont val="Calibri"/>
        <family val="2"/>
      </rPr>
      <t xml:space="preserve"> </t>
    </r>
    <r>
      <rPr>
        <sz val="10"/>
        <color indexed="8"/>
        <rFont val="Calibri"/>
        <family val="2"/>
      </rPr>
      <t>Translate learning materials into all languages of the consortium</t>
    </r>
  </si>
  <si>
    <r>
      <rPr>
        <b/>
        <sz val="10"/>
        <color indexed="10"/>
        <rFont val="Calibri"/>
        <family val="2"/>
      </rPr>
      <t>O1-A6</t>
    </r>
    <r>
      <rPr>
        <sz val="10"/>
        <color indexed="8"/>
        <rFont val="Calibri"/>
        <family val="2"/>
      </rPr>
      <t xml:space="preserve"> Upload learning materials to MYSTY Digital Storytelling Toolbox website </t>
    </r>
  </si>
  <si>
    <r>
      <rPr>
        <b/>
        <sz val="10"/>
        <color indexed="10"/>
        <rFont val="Calibri"/>
        <family val="2"/>
      </rPr>
      <t xml:space="preserve">O1-A7 </t>
    </r>
    <r>
      <rPr>
        <sz val="10"/>
        <color indexed="8"/>
        <rFont val="Calibri"/>
        <family val="2"/>
      </rPr>
      <t xml:space="preserve">Develop research paper arguing permanence (in the form of family food, festival) is what offers security in the face of transience
</t>
    </r>
  </si>
  <si>
    <t>Write paper (HEIs) with support from all partners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</si>
  <si>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</si>
  <si>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</si>
  <si>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</si>
  <si>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</si>
  <si>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</si>
  <si>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</si>
  <si>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</si>
  <si>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</si>
  <si>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</si>
  <si>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</si>
  <si>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</si>
  <si>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</si>
  <si>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Non-school partners also collect their own digital stories (3 per partner) for teacher sto use in class settings</t>
  </si>
  <si>
    <r>
      <rPr>
        <b/>
        <sz val="10"/>
        <color indexed="10"/>
        <rFont val="Calibri"/>
        <family val="2"/>
      </rPr>
      <t>O3-A4</t>
    </r>
    <r>
      <rPr>
        <sz val="10"/>
        <color indexed="8"/>
        <rFont val="Calibri"/>
        <family val="2"/>
      </rPr>
      <t xml:space="preserve"> Non-school partners collect and produce their own digital story (12 in total)</t>
    </r>
  </si>
  <si>
    <r>
      <rPr>
        <b/>
        <sz val="10"/>
        <color indexed="10"/>
        <rFont val="Calibri"/>
        <family val="2"/>
      </rPr>
      <t>O1-A5</t>
    </r>
    <r>
      <rPr>
        <sz val="10"/>
        <color indexed="8"/>
        <rFont val="Calibri"/>
        <family val="2"/>
      </rPr>
      <t xml:space="preserve"> Selection and editing of user guide content and translate to English</t>
    </r>
  </si>
  <si>
    <r>
      <rPr>
        <b/>
        <sz val="10"/>
        <color indexed="10"/>
        <rFont val="Calibri"/>
        <family val="2"/>
      </rPr>
      <t>O2-A7</t>
    </r>
    <r>
      <rPr>
        <sz val="10"/>
        <color indexed="10"/>
        <rFont val="Calibri"/>
        <family val="2"/>
      </rPr>
      <t xml:space="preserve"> </t>
    </r>
    <r>
      <rPr>
        <sz val="10"/>
        <color indexed="8"/>
        <rFont val="Calibri"/>
        <family val="2"/>
      </rPr>
      <t>Translate user guide into all languages of the consortium</t>
    </r>
  </si>
  <si>
    <r>
      <rPr>
        <b/>
        <sz val="10"/>
        <color indexed="10"/>
        <rFont val="Calibri"/>
        <family val="2"/>
      </rPr>
      <t>O1-A8</t>
    </r>
    <r>
      <rPr>
        <sz val="10"/>
        <color indexed="8"/>
        <rFont val="Calibri"/>
        <family val="2"/>
      </rPr>
      <t xml:space="preserve"> Upload user guide to MYSTY Digital Storytelling Toolbox website </t>
    </r>
  </si>
  <si>
    <r>
      <rPr>
        <b/>
        <sz val="10"/>
        <color indexed="10"/>
        <rFont val="Calibri"/>
        <family val="2"/>
      </rPr>
      <t>O1-A6</t>
    </r>
    <r>
      <rPr>
        <sz val="10"/>
        <color indexed="8"/>
        <rFont val="Calibri"/>
        <family val="2"/>
      </rPr>
      <t xml:space="preserve"> Comile user guide</t>
    </r>
  </si>
  <si>
    <t>UOG puts the user guide together prior to translation</t>
  </si>
  <si>
    <t>One partner from each country translates the Guide into their own language</t>
  </si>
  <si>
    <r>
      <t xml:space="preserve">Teachers oversee pupils collection of digital stories (approx </t>
    </r>
    <r>
      <rPr>
        <sz val="10"/>
        <color indexed="8"/>
        <rFont val="Calibri"/>
        <family val="2"/>
      </rPr>
      <t xml:space="preserve">15 stories per school, 60 in total) using Guide </t>
    </r>
    <r>
      <rPr>
        <sz val="10"/>
        <color indexed="10"/>
        <rFont val="Calibri"/>
        <family val="2"/>
      </rPr>
      <t>O2</t>
    </r>
  </si>
  <si>
    <r>
      <rPr>
        <b/>
        <sz val="10"/>
        <color indexed="10"/>
        <rFont val="Calibri"/>
        <family val="2"/>
      </rPr>
      <t>O3-A3</t>
    </r>
    <r>
      <rPr>
        <sz val="10"/>
        <color indexed="8"/>
        <rFont val="Calibri"/>
        <family val="2"/>
      </rPr>
      <t xml:space="preserve"> Oversee pupils collection of over </t>
    </r>
    <r>
      <rPr>
        <sz val="10"/>
        <color indexed="8"/>
        <rFont val="Calibri"/>
        <family val="2"/>
      </rPr>
      <t>60 stories on family, food, festivals</t>
    </r>
  </si>
  <si>
    <r>
      <t xml:space="preserve">Partners </t>
    </r>
    <r>
      <rPr>
        <sz val="10"/>
        <color indexed="8"/>
        <rFont val="Calibri"/>
        <family val="2"/>
      </rPr>
      <t>select and edit the gathered content to be used in the Guide and translate to English</t>
    </r>
  </si>
  <si>
    <r>
      <t xml:space="preserve">Finalised Guide uploaded to the MYSTY project website by </t>
    </r>
    <r>
      <rPr>
        <sz val="10"/>
        <color indexed="8"/>
        <rFont val="Calibri"/>
        <family val="2"/>
      </rPr>
      <t>UOG</t>
    </r>
  </si>
  <si>
    <r>
      <t xml:space="preserve">Learning materials and online training recording uploaded to the MYSTY project website by </t>
    </r>
    <r>
      <rPr>
        <sz val="10"/>
        <color indexed="8"/>
        <rFont val="Calibri"/>
        <family val="2"/>
      </rPr>
      <t>UOG</t>
    </r>
  </si>
  <si>
    <r>
      <t xml:space="preserve">Teacher in each school gives the briefing to </t>
    </r>
    <r>
      <rPr>
        <sz val="10"/>
        <color indexed="8"/>
        <rFont val="Calibri"/>
        <family val="2"/>
      </rPr>
      <t>pupils</t>
    </r>
    <r>
      <rPr>
        <sz val="10"/>
        <color indexed="8"/>
        <rFont val="Calibri"/>
        <family val="2"/>
      </rPr>
      <t xml:space="preserve"> (age grou</t>
    </r>
    <r>
      <rPr>
        <sz val="10"/>
        <color indexed="8"/>
        <rFont val="Calibri"/>
        <family val="2"/>
      </rPr>
      <t>p 12-15</t>
    </r>
    <r>
      <rPr>
        <sz val="10"/>
        <color indexed="8"/>
        <rFont val="Calibri"/>
        <family val="2"/>
      </rPr>
      <t>) - at same time a</t>
    </r>
    <r>
      <rPr>
        <sz val="10"/>
        <rFont val="Calibri"/>
        <family val="2"/>
      </rPr>
      <t>s O3-A2</t>
    </r>
  </si>
  <si>
    <r>
      <t xml:space="preserve">Teacher in each school gives the briefing to </t>
    </r>
    <r>
      <rPr>
        <sz val="10"/>
        <color indexed="8"/>
        <rFont val="Calibri"/>
        <family val="2"/>
      </rPr>
      <t>pupils</t>
    </r>
    <r>
      <rPr>
        <sz val="10"/>
        <color indexed="8"/>
        <rFont val="Calibri"/>
        <family val="2"/>
      </rPr>
      <t xml:space="preserve"> (ag</t>
    </r>
    <r>
      <rPr>
        <sz val="10"/>
        <color indexed="8"/>
        <rFont val="Calibri"/>
        <family val="2"/>
      </rPr>
      <t>e group 12-15</t>
    </r>
    <r>
      <rPr>
        <sz val="10"/>
        <color indexed="8"/>
        <rFont val="Calibri"/>
        <family val="2"/>
      </rPr>
      <t>)</t>
    </r>
  </si>
  <si>
    <r>
      <rPr>
        <b/>
        <sz val="10"/>
        <color indexed="10"/>
        <rFont val="Calibri"/>
        <family val="2"/>
      </rPr>
      <t>O3-A6</t>
    </r>
    <r>
      <rPr>
        <sz val="10"/>
        <color indexed="8"/>
        <rFont val="Calibri"/>
        <family val="2"/>
      </rPr>
      <t xml:space="preserve"> Translate and subtitle all digital stories to English</t>
    </r>
  </si>
  <si>
    <r>
      <rPr>
        <b/>
        <sz val="10"/>
        <color indexed="10"/>
        <rFont val="Calibri"/>
        <family val="2"/>
      </rPr>
      <t xml:space="preserve">O1-A4 </t>
    </r>
    <r>
      <rPr>
        <sz val="10"/>
        <color indexed="8"/>
        <rFont val="Calibri"/>
        <family val="2"/>
      </rPr>
      <t>Deliver and capture media training t</t>
    </r>
    <r>
      <rPr>
        <sz val="10"/>
        <color indexed="8"/>
        <rFont val="Calibri"/>
        <family val="2"/>
      </rPr>
      <t xml:space="preserve">o </t>
    </r>
    <r>
      <rPr>
        <b/>
        <sz val="10"/>
        <color indexed="8"/>
        <rFont val="Calibri"/>
        <family val="2"/>
      </rPr>
      <t>16</t>
    </r>
    <r>
      <rPr>
        <b/>
        <sz val="10"/>
        <color indexed="10"/>
        <rFont val="Calibri"/>
        <family val="2"/>
      </rPr>
      <t xml:space="preserve"> </t>
    </r>
    <r>
      <rPr>
        <sz val="10"/>
        <color indexed="8"/>
        <rFont val="Calibri"/>
        <family val="2"/>
      </rPr>
      <t>teachers in partner schools and to non-school partners</t>
    </r>
  </si>
  <si>
    <r>
      <rPr>
        <sz val="10"/>
        <rFont val="Calibri"/>
        <family val="2"/>
      </rPr>
      <t>UOG</t>
    </r>
    <r>
      <rPr>
        <sz val="10"/>
        <color indexed="8"/>
        <rFont val="Calibri"/>
        <family val="2"/>
      </rPr>
      <t xml:space="preserve"> provides online training </t>
    </r>
    <r>
      <rPr>
        <sz val="10"/>
        <color indexed="8"/>
        <rFont val="Calibri"/>
        <family val="2"/>
      </rPr>
      <t>to 4</t>
    </r>
    <r>
      <rPr>
        <sz val="10"/>
        <color indexed="8"/>
        <rFont val="Calibri"/>
        <family val="2"/>
      </rPr>
      <t xml:space="preserve"> teachers from each school and to each non-school partner, and captures training as resource to add to MYSTY Toolbox</t>
    </r>
  </si>
  <si>
    <r>
      <t xml:space="preserve">M2 </t>
    </r>
    <r>
      <rPr>
        <sz val="10"/>
        <color indexed="8"/>
        <rFont val="Calibri"/>
        <family val="2"/>
      </rPr>
      <t>Transnational Project Meeting in Austria</t>
    </r>
  </si>
  <si>
    <r>
      <t xml:space="preserve">M3 </t>
    </r>
    <r>
      <rPr>
        <sz val="10"/>
        <color indexed="8"/>
        <rFont val="Calibri"/>
        <family val="2"/>
      </rPr>
      <t>Transnational Project Meeting in Italy</t>
    </r>
  </si>
  <si>
    <t>Meeting in UK for 2 people to kick of project</t>
  </si>
  <si>
    <t>Meeting in Austria for 2 people to coincide with end of O1 and start of O2</t>
  </si>
  <si>
    <t>Meeting in Italy for 2 people to coincide with end of O2</t>
  </si>
  <si>
    <t>Meeting in Hungary to close project</t>
  </si>
  <si>
    <r>
      <t xml:space="preserve">E1 </t>
    </r>
    <r>
      <rPr>
        <sz val="10"/>
        <color indexed="8"/>
        <rFont val="Calibri"/>
        <family val="2"/>
      </rPr>
      <t>Two dissemination Workshop (UK)</t>
    </r>
  </si>
  <si>
    <r>
      <t xml:space="preserve">E2 </t>
    </r>
    <r>
      <rPr>
        <sz val="10"/>
        <color indexed="8"/>
        <rFont val="Calibri"/>
        <family val="2"/>
      </rPr>
      <t>Practice Resource Dissemination Workshop (AT)</t>
    </r>
  </si>
  <si>
    <r>
      <t xml:space="preserve">E3 </t>
    </r>
    <r>
      <rPr>
        <sz val="10"/>
        <color indexed="8"/>
        <rFont val="Calibri"/>
        <family val="2"/>
      </rPr>
      <t>Practice Resource Dissemination Workshop (IT)</t>
    </r>
  </si>
  <si>
    <r>
      <t xml:space="preserve">E4 </t>
    </r>
    <r>
      <rPr>
        <sz val="10"/>
        <color indexed="8"/>
        <rFont val="Calibri"/>
        <family val="2"/>
      </rPr>
      <t>Practice Resource Dissemination Workshop (HU)</t>
    </r>
  </si>
  <si>
    <t>Cost of Translation/Subtitling</t>
  </si>
  <si>
    <r>
      <t xml:space="preserve">One partner from each country translates their stories into English, </t>
    </r>
    <r>
      <rPr>
        <sz val="10"/>
        <color indexed="10"/>
        <rFont val="Calibri"/>
        <family val="2"/>
      </rPr>
      <t>and subtitles are added in each language</t>
    </r>
  </si>
  <si>
    <t>Two dissemination events, one hosted by School partner and one hosted by non-school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</si>
</sst>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8"/>
      <name val="Calibri"/>
      <family val="2"/>
    </font>
    <font>
      <b/>
      <sz val="10"/>
      <color indexed="10"/>
      <name val="Calibri"/>
      <family val="2"/>
    </font>
    <font>
      <sz val="10"/>
      <color indexed="10"/>
      <name val="Calibri"/>
      <family val="2"/>
    </font>
    <font>
      <b/>
      <sz val="12"/>
      <color indexed="8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4" fillId="0" borderId="1" xfId="1" applyNumberFormat="1" applyFont="1" applyBorder="1" applyAlignment="1">
      <alignment vertical="center"/>
    </xf>
    <xf numFmtId="165" fontId="14" fillId="0" borderId="0" xfId="1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1" xfId="0" applyFill="1" applyBorder="1" applyAlignment="1">
      <alignment vertical="center"/>
    </xf>
    <xf numFmtId="165" fontId="15" fillId="0" borderId="0" xfId="1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165" fontId="15" fillId="2" borderId="1" xfId="1" applyNumberFormat="1" applyFont="1" applyFill="1" applyBorder="1" applyAlignment="1">
      <alignment horizontal="center" vertical="center"/>
    </xf>
    <xf numFmtId="165" fontId="14" fillId="2" borderId="1" xfId="1" applyNumberFormat="1" applyFont="1" applyFill="1" applyBorder="1" applyAlignment="1">
      <alignment vertical="center"/>
    </xf>
    <xf numFmtId="165" fontId="17" fillId="2" borderId="1" xfId="1" applyNumberFormat="1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165" fontId="17" fillId="0" borderId="0" xfId="1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18" fillId="6" borderId="1" xfId="0" applyFont="1" applyFill="1" applyBorder="1" applyAlignment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vertical="center" wrapText="1"/>
    </xf>
    <xf numFmtId="0" fontId="17" fillId="6" borderId="3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/>
    </xf>
    <xf numFmtId="0" fontId="0" fillId="6" borderId="6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20" fillId="0" borderId="7" xfId="0" applyFont="1" applyFill="1" applyBorder="1" applyAlignment="1">
      <alignment horizontal="left" vertical="center"/>
    </xf>
    <xf numFmtId="0" fontId="0" fillId="6" borderId="8" xfId="0" applyFill="1" applyBorder="1" applyAlignment="1">
      <alignment vertical="center"/>
    </xf>
    <xf numFmtId="0" fontId="0" fillId="6" borderId="9" xfId="0" applyFill="1" applyBorder="1" applyAlignment="1">
      <alignment vertical="center"/>
    </xf>
    <xf numFmtId="0" fontId="21" fillId="4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21" fillId="5" borderId="2" xfId="0" applyFont="1" applyFill="1" applyBorder="1" applyAlignment="1">
      <alignment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1" fillId="7" borderId="2" xfId="0" applyFont="1" applyFill="1" applyBorder="1" applyAlignment="1">
      <alignment vertical="center"/>
    </xf>
    <xf numFmtId="0" fontId="17" fillId="7" borderId="3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23" fillId="8" borderId="2" xfId="0" applyFont="1" applyFill="1" applyBorder="1" applyAlignment="1">
      <alignment vertical="center"/>
    </xf>
    <xf numFmtId="0" fontId="0" fillId="8" borderId="10" xfId="0" applyFont="1" applyFill="1" applyBorder="1" applyAlignment="1">
      <alignment vertical="center"/>
    </xf>
    <xf numFmtId="0" fontId="0" fillId="8" borderId="11" xfId="0" applyFont="1" applyFill="1" applyBorder="1" applyAlignment="1">
      <alignment vertical="center"/>
    </xf>
    <xf numFmtId="165" fontId="14" fillId="3" borderId="1" xfId="1" applyNumberFormat="1" applyFont="1" applyFill="1" applyBorder="1" applyAlignment="1">
      <alignment vertical="center"/>
    </xf>
    <xf numFmtId="165" fontId="14" fillId="3" borderId="1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21" fillId="4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22" fillId="0" borderId="0" xfId="0" applyFont="1" applyAlignment="1">
      <alignment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165" fontId="17" fillId="9" borderId="16" xfId="1" quotePrefix="1" applyNumberFormat="1" applyFont="1" applyFill="1" applyBorder="1" applyAlignment="1">
      <alignment horizontal="center"/>
    </xf>
    <xf numFmtId="165" fontId="17" fillId="9" borderId="17" xfId="1" applyNumberFormat="1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ncars\AppData\Local\Microsoft\Windows\Temporary%20Internet%20Files\Content.Outlook\D3WLMVXJ\MOCK_KA2_SP\MOCK_PROPOSAL_KA2_CROSS_SECTORAL\LLP_BEST_PRACTICES_KA2_KA3\KA2_LEARNIT\543305-budg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Timetable (LLP &amp; Third)"/>
      <sheetName val="2. Staff (LLP)"/>
      <sheetName val="3. Travel &amp; subsistence (LLP)"/>
      <sheetName val="4. Equipment (LLP)"/>
      <sheetName val="5. Subcontracting (LLP)"/>
      <sheetName val="6. Other (LLP)"/>
      <sheetName val="7. Expenditure &amp; revenue (LLP)"/>
      <sheetName val="8. Staff (Third)"/>
      <sheetName val="9. Travel &amp; subsistence (Third)"/>
      <sheetName val="10. Other (Third)"/>
      <sheetName val="11.Expenditure &amp; revenue(Third)"/>
      <sheetName val="12. Consolidated budget "/>
      <sheetName val="13. Ceilings"/>
      <sheetName val="14. Actions"/>
      <sheetName val="GlobalBudget"/>
    </sheetNames>
    <sheetDataSet>
      <sheetData sheetId="0"/>
      <sheetData sheetId="1">
        <row r="9">
          <cell r="A9" t="str">
            <v>P1</v>
          </cell>
        </row>
        <row r="10">
          <cell r="A10" t="str">
            <v>P2</v>
          </cell>
        </row>
        <row r="11">
          <cell r="A11" t="str">
            <v>P3</v>
          </cell>
        </row>
        <row r="12">
          <cell r="A12" t="str">
            <v>P4</v>
          </cell>
        </row>
        <row r="13">
          <cell r="A13" t="str">
            <v>P5</v>
          </cell>
        </row>
        <row r="14">
          <cell r="A14" t="str">
            <v>P6</v>
          </cell>
        </row>
        <row r="15">
          <cell r="A15" t="str">
            <v>P7</v>
          </cell>
        </row>
        <row r="16">
          <cell r="A16" t="str">
            <v>P8</v>
          </cell>
        </row>
        <row r="17">
          <cell r="A17" t="str">
            <v>P9</v>
          </cell>
        </row>
        <row r="18">
          <cell r="A18" t="str">
            <v>P10</v>
          </cell>
        </row>
        <row r="19">
          <cell r="A19" t="str">
            <v>P11</v>
          </cell>
        </row>
        <row r="20">
          <cell r="A20" t="str">
            <v>P12</v>
          </cell>
        </row>
        <row r="21">
          <cell r="A21" t="str">
            <v>P13</v>
          </cell>
        </row>
        <row r="22">
          <cell r="A22" t="str">
            <v>P14</v>
          </cell>
        </row>
        <row r="23">
          <cell r="A23" t="str">
            <v>P15</v>
          </cell>
        </row>
        <row r="24">
          <cell r="A24" t="str">
            <v>P16</v>
          </cell>
        </row>
        <row r="25">
          <cell r="A25" t="str">
            <v>P17</v>
          </cell>
        </row>
        <row r="26">
          <cell r="A26" t="str">
            <v>P18</v>
          </cell>
        </row>
        <row r="27">
          <cell r="A27" t="str">
            <v>P19</v>
          </cell>
        </row>
        <row r="28">
          <cell r="A28" t="str">
            <v>P20</v>
          </cell>
        </row>
        <row r="29">
          <cell r="A29" t="str">
            <v>P21</v>
          </cell>
        </row>
        <row r="30">
          <cell r="A30" t="str">
            <v>P22</v>
          </cell>
        </row>
        <row r="31">
          <cell r="A31" t="str">
            <v>P23</v>
          </cell>
        </row>
        <row r="32">
          <cell r="A32" t="str">
            <v>P24</v>
          </cell>
        </row>
        <row r="33">
          <cell r="A33" t="str">
            <v>P25</v>
          </cell>
        </row>
        <row r="34">
          <cell r="A34" t="str">
            <v>P26</v>
          </cell>
        </row>
        <row r="35">
          <cell r="A35" t="str">
            <v>P27</v>
          </cell>
        </row>
        <row r="36">
          <cell r="A36" t="str">
            <v>P28</v>
          </cell>
        </row>
        <row r="37">
          <cell r="A37" t="str">
            <v>P29</v>
          </cell>
        </row>
        <row r="38">
          <cell r="A38" t="str">
            <v>P30</v>
          </cell>
        </row>
        <row r="39">
          <cell r="A39" t="str">
            <v>P31</v>
          </cell>
        </row>
        <row r="40">
          <cell r="A40" t="str">
            <v>P32</v>
          </cell>
        </row>
        <row r="41">
          <cell r="A41" t="str">
            <v>P33</v>
          </cell>
        </row>
        <row r="42">
          <cell r="A42" t="str">
            <v>P34</v>
          </cell>
        </row>
        <row r="43">
          <cell r="A43" t="str">
            <v>P35</v>
          </cell>
        </row>
        <row r="44">
          <cell r="A44" t="str">
            <v>P36</v>
          </cell>
        </row>
        <row r="45">
          <cell r="A45" t="str">
            <v>P37</v>
          </cell>
        </row>
        <row r="46">
          <cell r="A46" t="str">
            <v>P38</v>
          </cell>
        </row>
        <row r="47">
          <cell r="A47" t="str">
            <v>P39</v>
          </cell>
        </row>
        <row r="48">
          <cell r="A48" t="str">
            <v>P40</v>
          </cell>
        </row>
        <row r="49">
          <cell r="A49" t="str">
            <v>P41</v>
          </cell>
        </row>
        <row r="50">
          <cell r="A50" t="str">
            <v>P42</v>
          </cell>
        </row>
        <row r="51">
          <cell r="A51" t="str">
            <v>P43</v>
          </cell>
        </row>
        <row r="52">
          <cell r="A52" t="str">
            <v>P44</v>
          </cell>
        </row>
        <row r="53">
          <cell r="A53" t="str">
            <v>P45</v>
          </cell>
        </row>
        <row r="54">
          <cell r="A54" t="str">
            <v>P46</v>
          </cell>
        </row>
        <row r="55">
          <cell r="A55" t="str">
            <v>P47</v>
          </cell>
        </row>
        <row r="56">
          <cell r="A56" t="str">
            <v>P48</v>
          </cell>
        </row>
        <row r="57">
          <cell r="A57" t="str">
            <v>P49</v>
          </cell>
        </row>
        <row r="58">
          <cell r="A58" t="str">
            <v>P50</v>
          </cell>
        </row>
        <row r="59">
          <cell r="A59" t="str">
            <v>P51</v>
          </cell>
        </row>
        <row r="60">
          <cell r="A60" t="str">
            <v>P52</v>
          </cell>
        </row>
        <row r="61">
          <cell r="A61" t="str">
            <v>P53</v>
          </cell>
        </row>
        <row r="62">
          <cell r="A62" t="str">
            <v>P54</v>
          </cell>
        </row>
        <row r="63">
          <cell r="A63" t="str">
            <v>P55</v>
          </cell>
        </row>
        <row r="64">
          <cell r="A64" t="str">
            <v>P56</v>
          </cell>
        </row>
        <row r="65">
          <cell r="A65" t="str">
            <v>P57</v>
          </cell>
        </row>
        <row r="66">
          <cell r="A66" t="str">
            <v>P58</v>
          </cell>
        </row>
        <row r="67">
          <cell r="A67" t="str">
            <v>P59</v>
          </cell>
        </row>
        <row r="68">
          <cell r="A68" t="str">
            <v>P60</v>
          </cell>
        </row>
        <row r="69">
          <cell r="A69" t="str">
            <v>P61</v>
          </cell>
        </row>
        <row r="70">
          <cell r="A70" t="str">
            <v>P62</v>
          </cell>
        </row>
        <row r="71">
          <cell r="A71" t="str">
            <v>P63</v>
          </cell>
        </row>
        <row r="72">
          <cell r="A72" t="str">
            <v>P64</v>
          </cell>
        </row>
        <row r="73">
          <cell r="A73" t="str">
            <v>P65</v>
          </cell>
        </row>
        <row r="74">
          <cell r="A74" t="str">
            <v>P66</v>
          </cell>
        </row>
        <row r="75">
          <cell r="A75" t="str">
            <v>P67</v>
          </cell>
        </row>
        <row r="76">
          <cell r="A76" t="str">
            <v>P68</v>
          </cell>
        </row>
        <row r="77">
          <cell r="A77" t="str">
            <v>P69</v>
          </cell>
        </row>
        <row r="78">
          <cell r="A78" t="str">
            <v>P70</v>
          </cell>
        </row>
        <row r="79">
          <cell r="A79" t="str">
            <v>P71</v>
          </cell>
        </row>
        <row r="80">
          <cell r="A80" t="str">
            <v>P72</v>
          </cell>
        </row>
        <row r="81">
          <cell r="A81" t="str">
            <v>P73</v>
          </cell>
        </row>
        <row r="82">
          <cell r="A82" t="str">
            <v>P74</v>
          </cell>
        </row>
        <row r="83">
          <cell r="A83" t="str">
            <v>P75</v>
          </cell>
        </row>
        <row r="84">
          <cell r="A84" t="str">
            <v>P76</v>
          </cell>
        </row>
        <row r="85">
          <cell r="A85" t="str">
            <v>P77</v>
          </cell>
        </row>
        <row r="86">
          <cell r="A86" t="str">
            <v>P78</v>
          </cell>
        </row>
        <row r="87">
          <cell r="A87" t="str">
            <v>P79</v>
          </cell>
        </row>
        <row r="88">
          <cell r="A88" t="str">
            <v>P80</v>
          </cell>
        </row>
        <row r="89">
          <cell r="A89" t="str">
            <v>P81</v>
          </cell>
        </row>
        <row r="90">
          <cell r="A90" t="str">
            <v>P82</v>
          </cell>
        </row>
        <row r="91">
          <cell r="A91" t="str">
            <v>P83</v>
          </cell>
        </row>
        <row r="92">
          <cell r="A92" t="str">
            <v>P84</v>
          </cell>
        </row>
        <row r="93">
          <cell r="A93" t="str">
            <v>P85</v>
          </cell>
        </row>
        <row r="94">
          <cell r="A94" t="str">
            <v>P86</v>
          </cell>
        </row>
        <row r="95">
          <cell r="A95" t="str">
            <v>P87</v>
          </cell>
        </row>
        <row r="96">
          <cell r="A96" t="str">
            <v>P88</v>
          </cell>
        </row>
        <row r="97">
          <cell r="A97" t="str">
            <v>P89</v>
          </cell>
        </row>
        <row r="98">
          <cell r="A98" t="str">
            <v>P90</v>
          </cell>
        </row>
        <row r="99">
          <cell r="A99" t="str">
            <v>P91</v>
          </cell>
        </row>
        <row r="100">
          <cell r="A100" t="str">
            <v>P92</v>
          </cell>
        </row>
        <row r="101">
          <cell r="A101" t="str">
            <v>P93</v>
          </cell>
        </row>
        <row r="102">
          <cell r="A102" t="str">
            <v>P94</v>
          </cell>
        </row>
        <row r="103">
          <cell r="A103" t="str">
            <v>P95</v>
          </cell>
        </row>
        <row r="104">
          <cell r="A104" t="str">
            <v>P96</v>
          </cell>
        </row>
        <row r="105">
          <cell r="A105" t="str">
            <v>P97</v>
          </cell>
        </row>
        <row r="106">
          <cell r="A106" t="str">
            <v>P98</v>
          </cell>
        </row>
        <row r="107">
          <cell r="A107" t="str">
            <v>P99</v>
          </cell>
        </row>
        <row r="108">
          <cell r="A108" t="str">
            <v>P100</v>
          </cell>
        </row>
        <row r="109">
          <cell r="A109" t="str">
            <v>P101</v>
          </cell>
        </row>
        <row r="110">
          <cell r="A110" t="str">
            <v>P102</v>
          </cell>
        </row>
        <row r="111">
          <cell r="A111" t="str">
            <v>P103</v>
          </cell>
        </row>
        <row r="112">
          <cell r="A112" t="str">
            <v>P104</v>
          </cell>
        </row>
        <row r="113">
          <cell r="A113" t="str">
            <v>P105</v>
          </cell>
        </row>
        <row r="114">
          <cell r="A114" t="str">
            <v>P106</v>
          </cell>
        </row>
        <row r="115">
          <cell r="A115" t="str">
            <v>P107</v>
          </cell>
        </row>
        <row r="116">
          <cell r="A116" t="str">
            <v>P108</v>
          </cell>
        </row>
        <row r="117">
          <cell r="A117" t="str">
            <v>P109</v>
          </cell>
        </row>
        <row r="118">
          <cell r="A118" t="str">
            <v>P110</v>
          </cell>
        </row>
        <row r="119">
          <cell r="A119" t="str">
            <v>P111</v>
          </cell>
        </row>
        <row r="120">
          <cell r="A120" t="str">
            <v>P112</v>
          </cell>
        </row>
        <row r="121">
          <cell r="A121" t="str">
            <v>P113</v>
          </cell>
        </row>
        <row r="122">
          <cell r="A122" t="str">
            <v>P114</v>
          </cell>
        </row>
        <row r="123">
          <cell r="A123" t="str">
            <v>P115</v>
          </cell>
        </row>
        <row r="124">
          <cell r="A124" t="str">
            <v>P116</v>
          </cell>
        </row>
        <row r="125">
          <cell r="A125" t="str">
            <v>P117</v>
          </cell>
        </row>
        <row r="126">
          <cell r="A126" t="str">
            <v>P118</v>
          </cell>
        </row>
        <row r="127">
          <cell r="A127" t="str">
            <v>P119</v>
          </cell>
        </row>
        <row r="128">
          <cell r="A128" t="str">
            <v>P120</v>
          </cell>
        </row>
        <row r="129">
          <cell r="A129" t="str">
            <v>P121</v>
          </cell>
        </row>
        <row r="130">
          <cell r="A130" t="str">
            <v>P122</v>
          </cell>
        </row>
        <row r="131">
          <cell r="A131" t="str">
            <v>P123</v>
          </cell>
        </row>
        <row r="132">
          <cell r="A132" t="str">
            <v>P124</v>
          </cell>
        </row>
        <row r="133">
          <cell r="A133" t="str">
            <v>P125</v>
          </cell>
        </row>
        <row r="134">
          <cell r="A134" t="str">
            <v>P126</v>
          </cell>
        </row>
        <row r="135">
          <cell r="A135" t="str">
            <v>P127</v>
          </cell>
        </row>
        <row r="136">
          <cell r="A136" t="str">
            <v>P128</v>
          </cell>
        </row>
        <row r="137">
          <cell r="A137" t="str">
            <v>P129</v>
          </cell>
        </row>
        <row r="138">
          <cell r="A138" t="str">
            <v>P130</v>
          </cell>
        </row>
        <row r="139">
          <cell r="A139" t="str">
            <v>P131</v>
          </cell>
        </row>
        <row r="140">
          <cell r="A140" t="str">
            <v>P132</v>
          </cell>
        </row>
        <row r="141">
          <cell r="A141" t="str">
            <v>P133</v>
          </cell>
        </row>
        <row r="142">
          <cell r="A142" t="str">
            <v>P134</v>
          </cell>
        </row>
        <row r="143">
          <cell r="A143" t="str">
            <v>P135</v>
          </cell>
        </row>
        <row r="144">
          <cell r="A144" t="str">
            <v>P136</v>
          </cell>
        </row>
        <row r="145">
          <cell r="A145" t="str">
            <v>P137</v>
          </cell>
        </row>
        <row r="146">
          <cell r="A146" t="str">
            <v>P138</v>
          </cell>
        </row>
        <row r="147">
          <cell r="A147" t="str">
            <v>P139</v>
          </cell>
        </row>
        <row r="148">
          <cell r="A148" t="str">
            <v>P140</v>
          </cell>
        </row>
        <row r="149">
          <cell r="A149" t="str">
            <v>P141</v>
          </cell>
        </row>
        <row r="150">
          <cell r="A150" t="str">
            <v>P142</v>
          </cell>
        </row>
        <row r="151">
          <cell r="A151" t="str">
            <v>P143</v>
          </cell>
        </row>
        <row r="152">
          <cell r="A152" t="str">
            <v>P144</v>
          </cell>
        </row>
        <row r="153">
          <cell r="A153" t="str">
            <v>P145</v>
          </cell>
        </row>
        <row r="154">
          <cell r="A154" t="str">
            <v>P146</v>
          </cell>
        </row>
        <row r="155">
          <cell r="A155" t="str">
            <v>P147</v>
          </cell>
        </row>
        <row r="156">
          <cell r="A156" t="str">
            <v>P148</v>
          </cell>
        </row>
        <row r="157">
          <cell r="A157" t="str">
            <v>P149</v>
          </cell>
        </row>
        <row r="158">
          <cell r="A158" t="str">
            <v>P150</v>
          </cell>
        </row>
        <row r="159">
          <cell r="A159" t="str">
            <v>P151</v>
          </cell>
        </row>
        <row r="160">
          <cell r="A160" t="str">
            <v>P152</v>
          </cell>
        </row>
        <row r="161">
          <cell r="A161" t="str">
            <v>P153</v>
          </cell>
        </row>
        <row r="162">
          <cell r="A162" t="str">
            <v>P154</v>
          </cell>
        </row>
        <row r="163">
          <cell r="A163" t="str">
            <v>P155</v>
          </cell>
        </row>
        <row r="164">
          <cell r="A164" t="str">
            <v>P156</v>
          </cell>
        </row>
        <row r="165">
          <cell r="A165" t="str">
            <v>P157</v>
          </cell>
        </row>
        <row r="166">
          <cell r="A166" t="str">
            <v>P158</v>
          </cell>
        </row>
        <row r="167">
          <cell r="A167" t="str">
            <v>P159</v>
          </cell>
        </row>
        <row r="168">
          <cell r="A168" t="str">
            <v>P160</v>
          </cell>
        </row>
        <row r="169">
          <cell r="A169" t="str">
            <v>P161</v>
          </cell>
        </row>
        <row r="170">
          <cell r="A170" t="str">
            <v>P162</v>
          </cell>
        </row>
        <row r="171">
          <cell r="A171" t="str">
            <v>P163</v>
          </cell>
        </row>
        <row r="172">
          <cell r="A172" t="str">
            <v>P164</v>
          </cell>
        </row>
        <row r="173">
          <cell r="A173" t="str">
            <v>P165</v>
          </cell>
        </row>
        <row r="174">
          <cell r="A174" t="str">
            <v>P166</v>
          </cell>
        </row>
        <row r="175">
          <cell r="A175" t="str">
            <v>P167</v>
          </cell>
        </row>
        <row r="176">
          <cell r="A176" t="str">
            <v>P168</v>
          </cell>
        </row>
        <row r="177">
          <cell r="A177" t="str">
            <v>P169</v>
          </cell>
        </row>
        <row r="178">
          <cell r="A178" t="str">
            <v>P170</v>
          </cell>
        </row>
        <row r="179">
          <cell r="A179" t="str">
            <v>P171</v>
          </cell>
        </row>
        <row r="180">
          <cell r="A180" t="str">
            <v>P172</v>
          </cell>
        </row>
        <row r="181">
          <cell r="A181" t="str">
            <v>P173</v>
          </cell>
        </row>
        <row r="182">
          <cell r="A182" t="str">
            <v>P174</v>
          </cell>
        </row>
        <row r="183">
          <cell r="A183" t="str">
            <v>P175</v>
          </cell>
        </row>
        <row r="184">
          <cell r="A184" t="str">
            <v>P176</v>
          </cell>
        </row>
        <row r="185">
          <cell r="A185" t="str">
            <v>P177</v>
          </cell>
        </row>
        <row r="186">
          <cell r="A186" t="str">
            <v>P178</v>
          </cell>
        </row>
        <row r="187">
          <cell r="A187" t="str">
            <v>P179</v>
          </cell>
        </row>
        <row r="188">
          <cell r="A188" t="str">
            <v>P180</v>
          </cell>
        </row>
        <row r="189">
          <cell r="A189" t="str">
            <v>P181</v>
          </cell>
        </row>
        <row r="190">
          <cell r="A190" t="str">
            <v>P182</v>
          </cell>
        </row>
        <row r="191">
          <cell r="A191" t="str">
            <v>P183</v>
          </cell>
        </row>
        <row r="192">
          <cell r="A192" t="str">
            <v>P184</v>
          </cell>
        </row>
        <row r="193">
          <cell r="A193" t="str">
            <v>P185</v>
          </cell>
        </row>
        <row r="194">
          <cell r="A194" t="str">
            <v>P186</v>
          </cell>
        </row>
        <row r="195">
          <cell r="A195" t="str">
            <v>P187</v>
          </cell>
        </row>
        <row r="196">
          <cell r="A196" t="str">
            <v>P188</v>
          </cell>
        </row>
        <row r="197">
          <cell r="A197" t="str">
            <v>P189</v>
          </cell>
        </row>
        <row r="198">
          <cell r="A198" t="str">
            <v>P190</v>
          </cell>
        </row>
        <row r="199">
          <cell r="A199" t="str">
            <v>P191</v>
          </cell>
        </row>
        <row r="200">
          <cell r="A200" t="str">
            <v>P192</v>
          </cell>
        </row>
        <row r="201">
          <cell r="A201" t="str">
            <v>P193</v>
          </cell>
        </row>
        <row r="202">
          <cell r="A202" t="str">
            <v>P194</v>
          </cell>
        </row>
        <row r="203">
          <cell r="A203" t="str">
            <v>P195</v>
          </cell>
        </row>
        <row r="204">
          <cell r="A204" t="str">
            <v>P196</v>
          </cell>
        </row>
        <row r="205">
          <cell r="A205" t="str">
            <v>P197</v>
          </cell>
        </row>
        <row r="206">
          <cell r="A206" t="str">
            <v>P198</v>
          </cell>
        </row>
        <row r="207">
          <cell r="A207" t="str">
            <v>P199</v>
          </cell>
        </row>
        <row r="208">
          <cell r="A208" t="str">
            <v>P200</v>
          </cell>
        </row>
      </sheetData>
      <sheetData sheetId="2"/>
      <sheetData sheetId="3"/>
      <sheetData sheetId="4"/>
      <sheetData sheetId="5"/>
      <sheetData sheetId="6">
        <row r="1">
          <cell r="T1">
            <v>1</v>
          </cell>
        </row>
        <row r="2">
          <cell r="T2">
            <v>2</v>
          </cell>
        </row>
        <row r="3">
          <cell r="T3">
            <v>3</v>
          </cell>
        </row>
        <row r="4">
          <cell r="T4">
            <v>4</v>
          </cell>
        </row>
        <row r="5">
          <cell r="T5">
            <v>5</v>
          </cell>
        </row>
        <row r="6">
          <cell r="T6">
            <v>6</v>
          </cell>
        </row>
        <row r="7">
          <cell r="T7">
            <v>7</v>
          </cell>
        </row>
        <row r="8">
          <cell r="T8">
            <v>8</v>
          </cell>
        </row>
        <row r="9">
          <cell r="T9">
            <v>9</v>
          </cell>
        </row>
        <row r="10">
          <cell r="T10">
            <v>10</v>
          </cell>
        </row>
        <row r="11">
          <cell r="T11">
            <v>11</v>
          </cell>
        </row>
        <row r="12">
          <cell r="T12">
            <v>12</v>
          </cell>
        </row>
        <row r="13">
          <cell r="T13">
            <v>13</v>
          </cell>
        </row>
        <row r="14">
          <cell r="T14">
            <v>14</v>
          </cell>
        </row>
        <row r="15">
          <cell r="T15">
            <v>15</v>
          </cell>
        </row>
        <row r="16">
          <cell r="T16">
            <v>16</v>
          </cell>
        </row>
        <row r="17">
          <cell r="T17">
            <v>17</v>
          </cell>
        </row>
        <row r="18">
          <cell r="T18">
            <v>18</v>
          </cell>
        </row>
        <row r="19">
          <cell r="T19">
            <v>19</v>
          </cell>
        </row>
        <row r="20">
          <cell r="T20">
            <v>20</v>
          </cell>
        </row>
        <row r="21">
          <cell r="T21">
            <v>21</v>
          </cell>
        </row>
        <row r="22">
          <cell r="T22">
            <v>22</v>
          </cell>
        </row>
        <row r="23">
          <cell r="T23">
            <v>23</v>
          </cell>
        </row>
        <row r="24">
          <cell r="T24">
            <v>24</v>
          </cell>
        </row>
        <row r="25">
          <cell r="T25">
            <v>25</v>
          </cell>
        </row>
        <row r="26">
          <cell r="T26">
            <v>26</v>
          </cell>
        </row>
        <row r="27">
          <cell r="T27">
            <v>27</v>
          </cell>
        </row>
        <row r="28">
          <cell r="T28">
            <v>28</v>
          </cell>
        </row>
        <row r="29">
          <cell r="T29">
            <v>29</v>
          </cell>
        </row>
        <row r="30">
          <cell r="T30">
            <v>30</v>
          </cell>
        </row>
        <row r="31">
          <cell r="T31">
            <v>31</v>
          </cell>
        </row>
        <row r="32">
          <cell r="T32">
            <v>32</v>
          </cell>
        </row>
        <row r="33">
          <cell r="T33">
            <v>33</v>
          </cell>
        </row>
        <row r="34">
          <cell r="T34">
            <v>34</v>
          </cell>
        </row>
        <row r="35">
          <cell r="T35">
            <v>35</v>
          </cell>
        </row>
        <row r="36">
          <cell r="T36">
            <v>36</v>
          </cell>
        </row>
      </sheetData>
      <sheetData sheetId="7"/>
      <sheetData sheetId="8"/>
      <sheetData sheetId="9"/>
      <sheetData sheetId="10">
        <row r="10">
          <cell r="A10" t="str">
            <v>P1TC</v>
          </cell>
        </row>
        <row r="11">
          <cell r="A11" t="str">
            <v>P2TC</v>
          </cell>
        </row>
        <row r="12">
          <cell r="A12" t="str">
            <v>P3TC</v>
          </cell>
        </row>
        <row r="13">
          <cell r="A13" t="str">
            <v>P4TC</v>
          </cell>
        </row>
        <row r="14">
          <cell r="A14" t="str">
            <v>P5TC</v>
          </cell>
        </row>
        <row r="15">
          <cell r="A15" t="str">
            <v>P6TC</v>
          </cell>
        </row>
        <row r="16">
          <cell r="A16" t="str">
            <v>P7TC</v>
          </cell>
        </row>
        <row r="17">
          <cell r="A17" t="str">
            <v>P8TC</v>
          </cell>
        </row>
        <row r="18">
          <cell r="A18" t="str">
            <v>P9TC</v>
          </cell>
        </row>
        <row r="19">
          <cell r="A19" t="str">
            <v>P10TC</v>
          </cell>
        </row>
        <row r="20">
          <cell r="A20" t="str">
            <v>P11TC</v>
          </cell>
        </row>
        <row r="21">
          <cell r="A21" t="str">
            <v>P12TC</v>
          </cell>
        </row>
        <row r="22">
          <cell r="A22" t="str">
            <v>P13TC</v>
          </cell>
        </row>
        <row r="23">
          <cell r="A23" t="str">
            <v>P14TC</v>
          </cell>
        </row>
        <row r="24">
          <cell r="A24" t="str">
            <v>P15TC</v>
          </cell>
        </row>
        <row r="25">
          <cell r="A25" t="str">
            <v>P16TC</v>
          </cell>
        </row>
        <row r="26">
          <cell r="A26" t="str">
            <v>P17TC</v>
          </cell>
        </row>
        <row r="27">
          <cell r="A27" t="str">
            <v>P18TC</v>
          </cell>
        </row>
        <row r="28">
          <cell r="A28" t="str">
            <v>P19TC</v>
          </cell>
        </row>
        <row r="29">
          <cell r="A29" t="str">
            <v>P20TC</v>
          </cell>
        </row>
        <row r="30">
          <cell r="A30" t="str">
            <v>P21TC</v>
          </cell>
        </row>
        <row r="31">
          <cell r="A31" t="str">
            <v>P22TC</v>
          </cell>
        </row>
      </sheetData>
      <sheetData sheetId="11"/>
      <sheetData sheetId="12">
        <row r="4">
          <cell r="B4" t="str">
            <v>Belgique/Belgie - BE</v>
          </cell>
          <cell r="C4" t="str">
            <v>BE</v>
          </cell>
          <cell r="D4">
            <v>460</v>
          </cell>
          <cell r="E4">
            <v>360</v>
          </cell>
          <cell r="F4">
            <v>240</v>
          </cell>
          <cell r="G4">
            <v>214</v>
          </cell>
          <cell r="H4">
            <v>232</v>
          </cell>
        </row>
        <row r="5">
          <cell r="B5" t="str">
            <v>Bulgaria - BG</v>
          </cell>
          <cell r="C5" t="str">
            <v>BG</v>
          </cell>
          <cell r="D5">
            <v>67</v>
          </cell>
          <cell r="E5">
            <v>60</v>
          </cell>
          <cell r="F5">
            <v>46</v>
          </cell>
          <cell r="G5">
            <v>31</v>
          </cell>
          <cell r="H5">
            <v>145</v>
          </cell>
        </row>
        <row r="6">
          <cell r="B6" t="str">
            <v>Ceska Republika - CZ</v>
          </cell>
          <cell r="C6" t="str">
            <v>CZ</v>
          </cell>
          <cell r="D6">
            <v>134</v>
          </cell>
          <cell r="E6">
            <v>110</v>
          </cell>
          <cell r="F6">
            <v>80</v>
          </cell>
          <cell r="G6">
            <v>58</v>
          </cell>
          <cell r="H6">
            <v>195</v>
          </cell>
        </row>
        <row r="7">
          <cell r="B7" t="str">
            <v>Danmark - DK</v>
          </cell>
          <cell r="C7" t="str">
            <v>DK</v>
          </cell>
          <cell r="D7">
            <v>398</v>
          </cell>
          <cell r="E7">
            <v>340</v>
          </cell>
          <cell r="F7">
            <v>277</v>
          </cell>
          <cell r="G7">
            <v>217</v>
          </cell>
          <cell r="H7">
            <v>311</v>
          </cell>
        </row>
        <row r="8">
          <cell r="B8" t="str">
            <v>Deutschland - DE</v>
          </cell>
          <cell r="C8" t="str">
            <v>DE</v>
          </cell>
          <cell r="D8">
            <v>419</v>
          </cell>
          <cell r="E8">
            <v>310</v>
          </cell>
          <cell r="F8">
            <v>221</v>
          </cell>
          <cell r="G8">
            <v>203</v>
          </cell>
          <cell r="H8">
            <v>220</v>
          </cell>
        </row>
        <row r="9">
          <cell r="B9" t="str">
            <v>Eesti - EE</v>
          </cell>
          <cell r="C9" t="str">
            <v>EE</v>
          </cell>
          <cell r="D9">
            <v>102</v>
          </cell>
          <cell r="E9">
            <v>75</v>
          </cell>
          <cell r="F9">
            <v>59</v>
          </cell>
          <cell r="G9">
            <v>42</v>
          </cell>
          <cell r="H9">
            <v>175</v>
          </cell>
        </row>
        <row r="10">
          <cell r="B10" t="str">
            <v>Ellas - EL</v>
          </cell>
          <cell r="C10" t="str">
            <v>EL</v>
          </cell>
          <cell r="D10">
            <v>279</v>
          </cell>
          <cell r="E10">
            <v>218</v>
          </cell>
          <cell r="F10">
            <v>157</v>
          </cell>
          <cell r="G10">
            <v>122</v>
          </cell>
          <cell r="H10">
            <v>220</v>
          </cell>
        </row>
        <row r="11">
          <cell r="B11" t="str">
            <v>Espana - ES</v>
          </cell>
          <cell r="C11" t="str">
            <v>ES</v>
          </cell>
          <cell r="D11">
            <v>321</v>
          </cell>
          <cell r="E11">
            <v>212</v>
          </cell>
          <cell r="F11">
            <v>163</v>
          </cell>
          <cell r="G11">
            <v>117</v>
          </cell>
          <cell r="H11">
            <v>227</v>
          </cell>
        </row>
        <row r="12">
          <cell r="B12" t="str">
            <v>France - FR</v>
          </cell>
          <cell r="C12" t="str">
            <v>FR</v>
          </cell>
          <cell r="D12">
            <v>435</v>
          </cell>
          <cell r="E12">
            <v>351</v>
          </cell>
          <cell r="F12">
            <v>257</v>
          </cell>
          <cell r="G12">
            <v>193</v>
          </cell>
          <cell r="H12">
            <v>269</v>
          </cell>
        </row>
        <row r="13">
          <cell r="B13" t="str">
            <v>Ireland - IE</v>
          </cell>
          <cell r="C13" t="str">
            <v>IE</v>
          </cell>
          <cell r="D13">
            <v>309</v>
          </cell>
          <cell r="E13">
            <v>328</v>
          </cell>
          <cell r="F13">
            <v>239</v>
          </cell>
          <cell r="G13">
            <v>178</v>
          </cell>
          <cell r="H13">
            <v>253</v>
          </cell>
        </row>
        <row r="14">
          <cell r="B14" t="str">
            <v>Italia - IT</v>
          </cell>
          <cell r="C14" t="str">
            <v>IT</v>
          </cell>
          <cell r="D14">
            <v>454</v>
          </cell>
          <cell r="E14">
            <v>298</v>
          </cell>
          <cell r="F14">
            <v>200</v>
          </cell>
          <cell r="G14">
            <v>174</v>
          </cell>
          <cell r="H14">
            <v>247</v>
          </cell>
        </row>
        <row r="15">
          <cell r="B15" t="str">
            <v>Kypros - CY</v>
          </cell>
          <cell r="C15" t="str">
            <v>CY</v>
          </cell>
          <cell r="D15">
            <v>316</v>
          </cell>
          <cell r="E15">
            <v>235</v>
          </cell>
          <cell r="F15">
            <v>146</v>
          </cell>
          <cell r="G15">
            <v>99</v>
          </cell>
          <cell r="H15">
            <v>194</v>
          </cell>
        </row>
        <row r="16">
          <cell r="B16" t="str">
            <v>Latvija - LV</v>
          </cell>
          <cell r="C16" t="str">
            <v>LV</v>
          </cell>
          <cell r="D16">
            <v>81</v>
          </cell>
          <cell r="E16">
            <v>66</v>
          </cell>
          <cell r="F16">
            <v>52</v>
          </cell>
          <cell r="G16">
            <v>38</v>
          </cell>
          <cell r="H16">
            <v>172</v>
          </cell>
        </row>
        <row r="17">
          <cell r="B17" t="str">
            <v>Lithuania - LT</v>
          </cell>
          <cell r="C17" t="str">
            <v>LT</v>
          </cell>
          <cell r="D17">
            <v>75</v>
          </cell>
          <cell r="E17">
            <v>62</v>
          </cell>
          <cell r="F17">
            <v>47</v>
          </cell>
          <cell r="G17">
            <v>34</v>
          </cell>
          <cell r="H17">
            <v>168</v>
          </cell>
        </row>
        <row r="18">
          <cell r="B18" t="str">
            <v>Luxembourg - LU</v>
          </cell>
          <cell r="C18" t="str">
            <v>LU</v>
          </cell>
          <cell r="D18">
            <v>496</v>
          </cell>
          <cell r="E18">
            <v>349</v>
          </cell>
          <cell r="F18">
            <v>282</v>
          </cell>
          <cell r="G18">
            <v>220</v>
          </cell>
          <cell r="H18">
            <v>232</v>
          </cell>
        </row>
        <row r="19">
          <cell r="B19" t="str">
            <v>Magyarorszag - HU</v>
          </cell>
          <cell r="C19" t="str">
            <v>HU</v>
          </cell>
          <cell r="D19">
            <v>107</v>
          </cell>
          <cell r="E19">
            <v>86</v>
          </cell>
          <cell r="F19">
            <v>65</v>
          </cell>
          <cell r="G19">
            <v>44</v>
          </cell>
          <cell r="H19">
            <v>184</v>
          </cell>
        </row>
        <row r="20">
          <cell r="B20" t="str">
            <v>Malta - MT</v>
          </cell>
          <cell r="C20" t="str">
            <v>MT</v>
          </cell>
          <cell r="D20">
            <v>119</v>
          </cell>
          <cell r="E20">
            <v>99</v>
          </cell>
          <cell r="F20">
            <v>77</v>
          </cell>
          <cell r="G20">
            <v>58</v>
          </cell>
          <cell r="H20">
            <v>191</v>
          </cell>
        </row>
        <row r="21">
          <cell r="B21" t="str">
            <v>Nederland - NL</v>
          </cell>
          <cell r="C21" t="str">
            <v>NL</v>
          </cell>
          <cell r="D21">
            <v>310</v>
          </cell>
          <cell r="E21">
            <v>271</v>
          </cell>
          <cell r="F21">
            <v>215</v>
          </cell>
          <cell r="G21">
            <v>170</v>
          </cell>
          <cell r="H21">
            <v>242</v>
          </cell>
        </row>
        <row r="22">
          <cell r="B22" t="str">
            <v>Oesterreich - AT</v>
          </cell>
          <cell r="C22" t="str">
            <v>AT</v>
          </cell>
          <cell r="D22">
            <v>449</v>
          </cell>
          <cell r="E22">
            <v>302</v>
          </cell>
          <cell r="F22">
            <v>244</v>
          </cell>
          <cell r="G22">
            <v>194</v>
          </cell>
          <cell r="H22">
            <v>246</v>
          </cell>
        </row>
        <row r="23">
          <cell r="B23" t="str">
            <v>Polska - PL</v>
          </cell>
          <cell r="C23" t="str">
            <v>PL</v>
          </cell>
          <cell r="D23">
            <v>109</v>
          </cell>
          <cell r="E23">
            <v>86</v>
          </cell>
          <cell r="F23">
            <v>66</v>
          </cell>
          <cell r="G23">
            <v>49</v>
          </cell>
          <cell r="H23">
            <v>179</v>
          </cell>
        </row>
        <row r="24">
          <cell r="B24" t="str">
            <v>Portugal - PT</v>
          </cell>
          <cell r="C24" t="str">
            <v>PT</v>
          </cell>
          <cell r="D24">
            <v>258</v>
          </cell>
          <cell r="E24">
            <v>181</v>
          </cell>
          <cell r="F24">
            <v>122</v>
          </cell>
          <cell r="G24">
            <v>77</v>
          </cell>
          <cell r="H24">
            <v>197</v>
          </cell>
        </row>
        <row r="25">
          <cell r="B25" t="str">
            <v>Rumania - RO</v>
          </cell>
          <cell r="C25" t="str">
            <v>RO</v>
          </cell>
          <cell r="D25">
            <v>124</v>
          </cell>
          <cell r="E25">
            <v>95</v>
          </cell>
          <cell r="F25">
            <v>74</v>
          </cell>
          <cell r="G25">
            <v>47</v>
          </cell>
          <cell r="H25">
            <v>161</v>
          </cell>
        </row>
        <row r="26">
          <cell r="B26" t="str">
            <v>Slovenija - SI</v>
          </cell>
          <cell r="C26" t="str">
            <v>SI</v>
          </cell>
          <cell r="D26">
            <v>240</v>
          </cell>
          <cell r="E26">
            <v>182</v>
          </cell>
          <cell r="F26">
            <v>146</v>
          </cell>
          <cell r="G26">
            <v>92</v>
          </cell>
          <cell r="H26">
            <v>208</v>
          </cell>
        </row>
        <row r="27">
          <cell r="B27" t="str">
            <v>Slovensko - SK</v>
          </cell>
          <cell r="C27" t="str">
            <v>SK</v>
          </cell>
          <cell r="D27">
            <v>121</v>
          </cell>
          <cell r="E27">
            <v>98</v>
          </cell>
          <cell r="F27">
            <v>86</v>
          </cell>
          <cell r="G27">
            <v>70</v>
          </cell>
          <cell r="H27">
            <v>186</v>
          </cell>
        </row>
        <row r="28">
          <cell r="B28" t="str">
            <v>Suomi - FI</v>
          </cell>
          <cell r="C28" t="str">
            <v>FI</v>
          </cell>
          <cell r="D28">
            <v>368</v>
          </cell>
          <cell r="E28">
            <v>255</v>
          </cell>
          <cell r="F28">
            <v>196</v>
          </cell>
          <cell r="G28">
            <v>163</v>
          </cell>
          <cell r="H28">
            <v>277</v>
          </cell>
        </row>
        <row r="29">
          <cell r="B29" t="str">
            <v>Sverige - SE</v>
          </cell>
          <cell r="C29" t="str">
            <v>SE</v>
          </cell>
          <cell r="D29">
            <v>360</v>
          </cell>
          <cell r="E29">
            <v>303</v>
          </cell>
          <cell r="F29">
            <v>250</v>
          </cell>
          <cell r="G29">
            <v>192</v>
          </cell>
          <cell r="H29">
            <v>275</v>
          </cell>
        </row>
        <row r="30">
          <cell r="B30" t="str">
            <v>United Kingdom - UK</v>
          </cell>
          <cell r="C30" t="str">
            <v>GB</v>
          </cell>
          <cell r="D30">
            <v>355</v>
          </cell>
          <cell r="E30">
            <v>334</v>
          </cell>
          <cell r="F30">
            <v>231</v>
          </cell>
          <cell r="G30">
            <v>158</v>
          </cell>
          <cell r="H30">
            <v>312</v>
          </cell>
        </row>
        <row r="31">
          <cell r="B31" t="str">
            <v>Island - IS</v>
          </cell>
          <cell r="C31" t="str">
            <v>IS</v>
          </cell>
          <cell r="D31">
            <v>368</v>
          </cell>
          <cell r="E31">
            <v>335</v>
          </cell>
          <cell r="F31">
            <v>289</v>
          </cell>
          <cell r="G31">
            <v>186</v>
          </cell>
          <cell r="H31">
            <v>235</v>
          </cell>
        </row>
        <row r="32">
          <cell r="B32" t="str">
            <v>Liechtenstein - LI</v>
          </cell>
          <cell r="C32" t="str">
            <v>LI</v>
          </cell>
          <cell r="D32">
            <v>449</v>
          </cell>
          <cell r="E32">
            <v>302</v>
          </cell>
          <cell r="F32">
            <v>244</v>
          </cell>
          <cell r="G32">
            <v>194</v>
          </cell>
          <cell r="H32">
            <v>340</v>
          </cell>
        </row>
        <row r="33">
          <cell r="B33" t="str">
            <v>Norge - NO</v>
          </cell>
          <cell r="C33" t="str">
            <v>NO</v>
          </cell>
          <cell r="D33">
            <v>440</v>
          </cell>
          <cell r="E33">
            <v>367</v>
          </cell>
          <cell r="F33">
            <v>311</v>
          </cell>
          <cell r="G33">
            <v>239</v>
          </cell>
          <cell r="H33">
            <v>340</v>
          </cell>
        </row>
        <row r="34">
          <cell r="B34" t="str">
            <v>Schweiz / Suisse / Svizzera / Svizra - CH</v>
          </cell>
          <cell r="C34" t="str">
            <v>CH</v>
          </cell>
          <cell r="D34">
            <v>478</v>
          </cell>
          <cell r="E34">
            <v>354</v>
          </cell>
          <cell r="F34">
            <v>252</v>
          </cell>
          <cell r="G34">
            <v>232</v>
          </cell>
          <cell r="H34">
            <v>340</v>
          </cell>
        </row>
        <row r="35">
          <cell r="B35" t="str">
            <v>Hrvatska - HR</v>
          </cell>
          <cell r="C35" t="str">
            <v>HR</v>
          </cell>
          <cell r="D35">
            <v>213</v>
          </cell>
          <cell r="E35">
            <v>192</v>
          </cell>
          <cell r="F35">
            <v>154</v>
          </cell>
          <cell r="G35">
            <v>97</v>
          </cell>
          <cell r="H35">
            <v>214</v>
          </cell>
        </row>
        <row r="36">
          <cell r="B36" t="str">
            <v>Türkiye - TR</v>
          </cell>
          <cell r="C36" t="str">
            <v>TR</v>
          </cell>
          <cell r="D36">
            <v>141</v>
          </cell>
          <cell r="E36">
            <v>90</v>
          </cell>
          <cell r="F36">
            <v>59</v>
          </cell>
          <cell r="G36">
            <v>38</v>
          </cell>
          <cell r="H36">
            <v>190</v>
          </cell>
        </row>
        <row r="37">
          <cell r="B37" t="str">
            <v>Albania - AL</v>
          </cell>
          <cell r="C37" t="str">
            <v>AL</v>
          </cell>
          <cell r="D37">
            <v>31</v>
          </cell>
          <cell r="E37">
            <v>22</v>
          </cell>
          <cell r="F37">
            <v>18</v>
          </cell>
          <cell r="G37">
            <v>14</v>
          </cell>
          <cell r="H37">
            <v>171</v>
          </cell>
        </row>
        <row r="38">
          <cell r="B38" t="str">
            <v>Fyrom - FYR</v>
          </cell>
          <cell r="C38" t="str">
            <v>MK</v>
          </cell>
          <cell r="D38">
            <v>88</v>
          </cell>
          <cell r="E38">
            <v>64</v>
          </cell>
          <cell r="F38">
            <v>41</v>
          </cell>
          <cell r="G38">
            <v>31</v>
          </cell>
          <cell r="H38">
            <v>158</v>
          </cell>
        </row>
        <row r="39">
          <cell r="B39" t="str">
            <v>Serbia - SER</v>
          </cell>
          <cell r="C39" t="str">
            <v>RS</v>
          </cell>
          <cell r="D39">
            <v>96</v>
          </cell>
          <cell r="E39">
            <v>69</v>
          </cell>
          <cell r="F39">
            <v>45</v>
          </cell>
          <cell r="G39">
            <v>33</v>
          </cell>
          <cell r="H39">
            <v>154</v>
          </cell>
        </row>
        <row r="40">
          <cell r="B40" t="str">
            <v>Bosnia Herzegovina</v>
          </cell>
          <cell r="C40" t="str">
            <v>BA</v>
          </cell>
          <cell r="D40">
            <v>93</v>
          </cell>
          <cell r="E40">
            <v>67</v>
          </cell>
          <cell r="F40">
            <v>44</v>
          </cell>
          <cell r="G40">
            <v>32</v>
          </cell>
          <cell r="H40">
            <v>170</v>
          </cell>
        </row>
        <row r="41">
          <cell r="B41" t="str">
            <v>Montenegro</v>
          </cell>
          <cell r="C41" t="str">
            <v>ME</v>
          </cell>
          <cell r="D41">
            <v>94</v>
          </cell>
          <cell r="E41">
            <v>68</v>
          </cell>
          <cell r="F41">
            <v>44</v>
          </cell>
          <cell r="G41">
            <v>32</v>
          </cell>
          <cell r="H41">
            <v>158</v>
          </cell>
        </row>
        <row r="42">
          <cell r="B42" t="str">
            <v>AN Bonaire</v>
          </cell>
          <cell r="C42" t="str">
            <v>AN</v>
          </cell>
          <cell r="D42">
            <v>310</v>
          </cell>
          <cell r="E42">
            <v>271</v>
          </cell>
          <cell r="F42">
            <v>215</v>
          </cell>
          <cell r="G42">
            <v>170</v>
          </cell>
          <cell r="H42">
            <v>242</v>
          </cell>
        </row>
        <row r="43">
          <cell r="B43" t="str">
            <v>AN Curaçao</v>
          </cell>
          <cell r="C43" t="str">
            <v>AN</v>
          </cell>
          <cell r="D43">
            <v>310</v>
          </cell>
          <cell r="E43">
            <v>271</v>
          </cell>
          <cell r="F43">
            <v>215</v>
          </cell>
          <cell r="G43">
            <v>170</v>
          </cell>
          <cell r="H43">
            <v>242</v>
          </cell>
        </row>
        <row r="44">
          <cell r="B44" t="str">
            <v>AN Saba</v>
          </cell>
          <cell r="C44" t="str">
            <v>AN</v>
          </cell>
          <cell r="D44">
            <v>310</v>
          </cell>
          <cell r="E44">
            <v>271</v>
          </cell>
          <cell r="F44">
            <v>215</v>
          </cell>
          <cell r="G44">
            <v>170</v>
          </cell>
          <cell r="H44">
            <v>242</v>
          </cell>
        </row>
        <row r="45">
          <cell r="B45" t="str">
            <v>AN Saint Eustatius</v>
          </cell>
          <cell r="C45" t="str">
            <v>AN</v>
          </cell>
          <cell r="D45">
            <v>310</v>
          </cell>
          <cell r="E45">
            <v>271</v>
          </cell>
          <cell r="F45">
            <v>215</v>
          </cell>
          <cell r="G45">
            <v>170</v>
          </cell>
          <cell r="H45">
            <v>242</v>
          </cell>
        </row>
        <row r="46">
          <cell r="B46" t="str">
            <v>AN Saint Martin</v>
          </cell>
          <cell r="C46" t="str">
            <v>AN</v>
          </cell>
          <cell r="D46">
            <v>310</v>
          </cell>
          <cell r="E46">
            <v>271</v>
          </cell>
          <cell r="F46">
            <v>215</v>
          </cell>
          <cell r="G46">
            <v>170</v>
          </cell>
          <cell r="H46">
            <v>242</v>
          </cell>
        </row>
        <row r="47">
          <cell r="B47" t="str">
            <v xml:space="preserve">Anguilla </v>
          </cell>
          <cell r="C47" t="str">
            <v>AI</v>
          </cell>
          <cell r="D47">
            <v>355</v>
          </cell>
          <cell r="E47">
            <v>334</v>
          </cell>
          <cell r="F47">
            <v>231</v>
          </cell>
          <cell r="G47">
            <v>158</v>
          </cell>
          <cell r="H47">
            <v>312</v>
          </cell>
        </row>
        <row r="48">
          <cell r="B48" t="str">
            <v xml:space="preserve">Aruba </v>
          </cell>
          <cell r="C48" t="str">
            <v>AW</v>
          </cell>
          <cell r="D48">
            <v>310</v>
          </cell>
          <cell r="E48">
            <v>271</v>
          </cell>
          <cell r="F48">
            <v>215</v>
          </cell>
          <cell r="G48">
            <v>170</v>
          </cell>
          <cell r="H48">
            <v>242</v>
          </cell>
        </row>
        <row r="49">
          <cell r="B49" t="str">
            <v xml:space="preserve">British Indian Ocean Territory </v>
          </cell>
          <cell r="C49" t="str">
            <v>IO</v>
          </cell>
          <cell r="D49">
            <v>355</v>
          </cell>
          <cell r="E49">
            <v>334</v>
          </cell>
          <cell r="F49">
            <v>231</v>
          </cell>
          <cell r="G49">
            <v>158</v>
          </cell>
          <cell r="H49">
            <v>312</v>
          </cell>
        </row>
        <row r="50">
          <cell r="B50" t="str">
            <v xml:space="preserve">Cayman Islands </v>
          </cell>
          <cell r="C50" t="str">
            <v>KY</v>
          </cell>
          <cell r="D50">
            <v>355</v>
          </cell>
          <cell r="E50">
            <v>334</v>
          </cell>
          <cell r="F50">
            <v>231</v>
          </cell>
          <cell r="G50">
            <v>158</v>
          </cell>
          <cell r="H50">
            <v>312</v>
          </cell>
        </row>
        <row r="51">
          <cell r="B51" t="str">
            <v>Falkland Islands (Malvinas)</v>
          </cell>
          <cell r="C51" t="str">
            <v>FK</v>
          </cell>
          <cell r="D51">
            <v>355</v>
          </cell>
          <cell r="E51">
            <v>334</v>
          </cell>
          <cell r="F51">
            <v>231</v>
          </cell>
          <cell r="G51">
            <v>158</v>
          </cell>
          <cell r="H51">
            <v>312</v>
          </cell>
        </row>
        <row r="52">
          <cell r="B52" t="str">
            <v>French Polynesia</v>
          </cell>
          <cell r="C52" t="str">
            <v>PF</v>
          </cell>
          <cell r="D52">
            <v>435</v>
          </cell>
          <cell r="E52">
            <v>351</v>
          </cell>
          <cell r="F52">
            <v>257</v>
          </cell>
          <cell r="G52">
            <v>193</v>
          </cell>
          <cell r="H52">
            <v>269</v>
          </cell>
        </row>
        <row r="53">
          <cell r="B53" t="str">
            <v>French Southern and Antartic Territories</v>
          </cell>
          <cell r="C53" t="str">
            <v>TF</v>
          </cell>
          <cell r="D53">
            <v>435</v>
          </cell>
          <cell r="E53">
            <v>351</v>
          </cell>
          <cell r="F53">
            <v>257</v>
          </cell>
          <cell r="G53">
            <v>193</v>
          </cell>
          <cell r="H53">
            <v>269</v>
          </cell>
        </row>
        <row r="54">
          <cell r="B54" t="str">
            <v>Greenland</v>
          </cell>
          <cell r="C54" t="str">
            <v>GL</v>
          </cell>
          <cell r="D54">
            <v>398</v>
          </cell>
          <cell r="E54">
            <v>340</v>
          </cell>
          <cell r="F54">
            <v>277</v>
          </cell>
          <cell r="G54">
            <v>217</v>
          </cell>
          <cell r="H54">
            <v>311</v>
          </cell>
        </row>
        <row r="55">
          <cell r="B55" t="str">
            <v xml:space="preserve">Mayotte </v>
          </cell>
          <cell r="C55" t="str">
            <v>YT</v>
          </cell>
          <cell r="D55">
            <v>435</v>
          </cell>
          <cell r="E55">
            <v>351</v>
          </cell>
          <cell r="F55">
            <v>257</v>
          </cell>
          <cell r="G55">
            <v>193</v>
          </cell>
          <cell r="H55">
            <v>269</v>
          </cell>
        </row>
        <row r="56">
          <cell r="B56" t="str">
            <v xml:space="preserve">Montserrat </v>
          </cell>
          <cell r="C56" t="str">
            <v>MS</v>
          </cell>
          <cell r="D56">
            <v>355</v>
          </cell>
          <cell r="E56">
            <v>334</v>
          </cell>
          <cell r="F56">
            <v>231</v>
          </cell>
          <cell r="G56">
            <v>158</v>
          </cell>
          <cell r="H56">
            <v>312</v>
          </cell>
        </row>
        <row r="57">
          <cell r="B57" t="str">
            <v>New Caledonia and Dependencies</v>
          </cell>
          <cell r="C57" t="str">
            <v>NC</v>
          </cell>
          <cell r="D57">
            <v>435</v>
          </cell>
          <cell r="E57">
            <v>351</v>
          </cell>
          <cell r="F57">
            <v>257</v>
          </cell>
          <cell r="G57">
            <v>193</v>
          </cell>
          <cell r="H57">
            <v>269</v>
          </cell>
        </row>
        <row r="58">
          <cell r="B58" t="str">
            <v>Netherlands Antilles</v>
          </cell>
          <cell r="C58" t="str">
            <v>AN</v>
          </cell>
          <cell r="D58">
            <v>310</v>
          </cell>
          <cell r="E58">
            <v>271</v>
          </cell>
          <cell r="F58">
            <v>215</v>
          </cell>
          <cell r="G58">
            <v>170</v>
          </cell>
          <cell r="H58">
            <v>242</v>
          </cell>
        </row>
        <row r="59">
          <cell r="B59" t="str">
            <v>Pitcairn</v>
          </cell>
          <cell r="C59" t="str">
            <v>PN</v>
          </cell>
          <cell r="D59">
            <v>355</v>
          </cell>
          <cell r="E59">
            <v>334</v>
          </cell>
          <cell r="F59">
            <v>231</v>
          </cell>
          <cell r="G59">
            <v>158</v>
          </cell>
          <cell r="H59">
            <v>312</v>
          </cell>
        </row>
        <row r="60">
          <cell r="B60" t="str">
            <v xml:space="preserve">Saint Helena, Ascension Island, Tristan da Cunha </v>
          </cell>
          <cell r="C60" t="str">
            <v>SH</v>
          </cell>
          <cell r="D60">
            <v>355</v>
          </cell>
          <cell r="E60">
            <v>334</v>
          </cell>
          <cell r="F60">
            <v>231</v>
          </cell>
          <cell r="G60">
            <v>158</v>
          </cell>
          <cell r="H60">
            <v>312</v>
          </cell>
        </row>
        <row r="61">
          <cell r="B61" t="str">
            <v>British Antartic Territories</v>
          </cell>
          <cell r="C61" t="str">
            <v>BAT</v>
          </cell>
          <cell r="D61">
            <v>355</v>
          </cell>
          <cell r="E61">
            <v>334</v>
          </cell>
          <cell r="F61">
            <v>231</v>
          </cell>
          <cell r="G61">
            <v>158</v>
          </cell>
          <cell r="H61">
            <v>312</v>
          </cell>
        </row>
        <row r="62">
          <cell r="B62" t="str">
            <v xml:space="preserve">Saint Pierre And Miquelon </v>
          </cell>
          <cell r="C62" t="str">
            <v>PM</v>
          </cell>
          <cell r="D62">
            <v>435</v>
          </cell>
          <cell r="E62">
            <v>351</v>
          </cell>
          <cell r="F62">
            <v>257</v>
          </cell>
          <cell r="G62">
            <v>193</v>
          </cell>
          <cell r="H62">
            <v>269</v>
          </cell>
        </row>
        <row r="63">
          <cell r="B63" t="str">
            <v>South Georgia And The South Sandwich Islands</v>
          </cell>
          <cell r="C63" t="str">
            <v>GS</v>
          </cell>
          <cell r="D63">
            <v>355</v>
          </cell>
          <cell r="E63">
            <v>334</v>
          </cell>
          <cell r="F63">
            <v>231</v>
          </cell>
          <cell r="G63">
            <v>158</v>
          </cell>
          <cell r="H63">
            <v>312</v>
          </cell>
        </row>
        <row r="64">
          <cell r="B64" t="str">
            <v xml:space="preserve">Turks And Caicos Islands </v>
          </cell>
          <cell r="C64" t="str">
            <v>TC</v>
          </cell>
          <cell r="D64">
            <v>355</v>
          </cell>
          <cell r="E64">
            <v>334</v>
          </cell>
          <cell r="F64">
            <v>231</v>
          </cell>
          <cell r="G64">
            <v>158</v>
          </cell>
          <cell r="H64">
            <v>312</v>
          </cell>
        </row>
        <row r="65">
          <cell r="B65" t="str">
            <v>Virgin Islands, British</v>
          </cell>
          <cell r="C65" t="str">
            <v>VG</v>
          </cell>
          <cell r="D65">
            <v>355</v>
          </cell>
          <cell r="E65">
            <v>334</v>
          </cell>
          <cell r="F65">
            <v>231</v>
          </cell>
          <cell r="G65">
            <v>158</v>
          </cell>
          <cell r="H65">
            <v>312</v>
          </cell>
        </row>
        <row r="66">
          <cell r="B66" t="str">
            <v>Wallis and Futuna Islands</v>
          </cell>
          <cell r="C66" t="str">
            <v>WF</v>
          </cell>
          <cell r="D66">
            <v>435</v>
          </cell>
          <cell r="E66">
            <v>351</v>
          </cell>
          <cell r="F66">
            <v>257</v>
          </cell>
          <cell r="G66">
            <v>193</v>
          </cell>
          <cell r="H66">
            <v>269</v>
          </cell>
        </row>
        <row r="67">
          <cell r="B67" t="str">
            <v>Afghanistan</v>
          </cell>
          <cell r="C67" t="str">
            <v>AF</v>
          </cell>
          <cell r="D67">
            <v>450</v>
          </cell>
          <cell r="E67">
            <v>300</v>
          </cell>
          <cell r="F67">
            <v>250</v>
          </cell>
          <cell r="G67">
            <v>125</v>
          </cell>
          <cell r="H67">
            <v>225</v>
          </cell>
        </row>
        <row r="68">
          <cell r="B68" t="str">
            <v>Algeria</v>
          </cell>
          <cell r="C68" t="str">
            <v>DZ</v>
          </cell>
          <cell r="D68">
            <v>450</v>
          </cell>
          <cell r="E68">
            <v>300</v>
          </cell>
          <cell r="F68">
            <v>250</v>
          </cell>
          <cell r="G68">
            <v>125</v>
          </cell>
          <cell r="H68">
            <v>335</v>
          </cell>
        </row>
        <row r="69">
          <cell r="B69" t="str">
            <v>American Samoa</v>
          </cell>
          <cell r="C69" t="str">
            <v>AS</v>
          </cell>
          <cell r="D69">
            <v>450</v>
          </cell>
          <cell r="E69">
            <v>300</v>
          </cell>
          <cell r="F69">
            <v>250</v>
          </cell>
          <cell r="G69">
            <v>125</v>
          </cell>
          <cell r="H69">
            <v>192</v>
          </cell>
        </row>
        <row r="70">
          <cell r="B70" t="str">
            <v>Angola</v>
          </cell>
          <cell r="C70" t="str">
            <v>AO</v>
          </cell>
          <cell r="D70">
            <v>450</v>
          </cell>
          <cell r="E70">
            <v>300</v>
          </cell>
          <cell r="F70">
            <v>250</v>
          </cell>
          <cell r="G70">
            <v>125</v>
          </cell>
          <cell r="H70">
            <v>387</v>
          </cell>
        </row>
        <row r="71">
          <cell r="B71" t="str">
            <v>Antigua And Barbuda</v>
          </cell>
          <cell r="C71" t="str">
            <v>AG</v>
          </cell>
          <cell r="D71">
            <v>450</v>
          </cell>
          <cell r="E71">
            <v>300</v>
          </cell>
          <cell r="F71">
            <v>250</v>
          </cell>
          <cell r="G71">
            <v>125</v>
          </cell>
          <cell r="H71">
            <v>230</v>
          </cell>
        </row>
        <row r="72">
          <cell r="B72" t="str">
            <v>Argentina</v>
          </cell>
          <cell r="C72" t="str">
            <v>AR</v>
          </cell>
          <cell r="D72">
            <v>450</v>
          </cell>
          <cell r="E72">
            <v>300</v>
          </cell>
          <cell r="F72">
            <v>250</v>
          </cell>
          <cell r="G72">
            <v>125</v>
          </cell>
          <cell r="H72">
            <v>298</v>
          </cell>
        </row>
        <row r="73">
          <cell r="B73" t="str">
            <v>Armenia</v>
          </cell>
          <cell r="C73" t="str">
            <v>AM</v>
          </cell>
          <cell r="D73">
            <v>450</v>
          </cell>
          <cell r="E73">
            <v>300</v>
          </cell>
          <cell r="F73">
            <v>250</v>
          </cell>
          <cell r="G73">
            <v>125</v>
          </cell>
          <cell r="H73">
            <v>128</v>
          </cell>
        </row>
        <row r="74">
          <cell r="B74" t="str">
            <v>Australia</v>
          </cell>
          <cell r="C74" t="str">
            <v>AU</v>
          </cell>
          <cell r="D74">
            <v>450</v>
          </cell>
          <cell r="E74">
            <v>300</v>
          </cell>
          <cell r="F74">
            <v>250</v>
          </cell>
          <cell r="G74">
            <v>125</v>
          </cell>
          <cell r="H74">
            <v>280</v>
          </cell>
        </row>
        <row r="75">
          <cell r="B75" t="str">
            <v>Azerbaijan</v>
          </cell>
          <cell r="C75" t="str">
            <v>AZ</v>
          </cell>
          <cell r="D75">
            <v>450</v>
          </cell>
          <cell r="E75">
            <v>300</v>
          </cell>
          <cell r="F75">
            <v>250</v>
          </cell>
          <cell r="G75">
            <v>125</v>
          </cell>
          <cell r="H75">
            <v>310</v>
          </cell>
        </row>
        <row r="76">
          <cell r="B76" t="str">
            <v>Bahamas</v>
          </cell>
          <cell r="C76" t="str">
            <v>BS</v>
          </cell>
          <cell r="D76">
            <v>450</v>
          </cell>
          <cell r="E76">
            <v>300</v>
          </cell>
          <cell r="F76">
            <v>250</v>
          </cell>
          <cell r="G76">
            <v>125</v>
          </cell>
          <cell r="H76">
            <v>287</v>
          </cell>
        </row>
        <row r="77">
          <cell r="B77" t="str">
            <v>Bahrain</v>
          </cell>
          <cell r="C77" t="str">
            <v>BH</v>
          </cell>
          <cell r="D77">
            <v>450</v>
          </cell>
          <cell r="E77">
            <v>300</v>
          </cell>
          <cell r="F77">
            <v>250</v>
          </cell>
          <cell r="G77">
            <v>125</v>
          </cell>
          <cell r="H77">
            <v>279</v>
          </cell>
        </row>
        <row r="78">
          <cell r="B78" t="str">
            <v>Bangladesh</v>
          </cell>
          <cell r="C78" t="str">
            <v>BD</v>
          </cell>
          <cell r="D78">
            <v>450</v>
          </cell>
          <cell r="E78">
            <v>300</v>
          </cell>
          <cell r="F78">
            <v>250</v>
          </cell>
          <cell r="G78">
            <v>125</v>
          </cell>
          <cell r="H78">
            <v>201</v>
          </cell>
        </row>
        <row r="79">
          <cell r="B79" t="str">
            <v>Barbados</v>
          </cell>
          <cell r="C79" t="str">
            <v>BB</v>
          </cell>
          <cell r="D79">
            <v>450</v>
          </cell>
          <cell r="E79">
            <v>300</v>
          </cell>
          <cell r="F79">
            <v>250</v>
          </cell>
          <cell r="G79">
            <v>125</v>
          </cell>
          <cell r="H79">
            <v>302</v>
          </cell>
        </row>
        <row r="80">
          <cell r="B80" t="str">
            <v>Belarus</v>
          </cell>
          <cell r="C80" t="str">
            <v>BY</v>
          </cell>
          <cell r="D80">
            <v>450</v>
          </cell>
          <cell r="E80">
            <v>300</v>
          </cell>
          <cell r="F80">
            <v>250</v>
          </cell>
          <cell r="G80">
            <v>125</v>
          </cell>
          <cell r="H80">
            <v>205</v>
          </cell>
        </row>
        <row r="81">
          <cell r="B81" t="str">
            <v>Belize</v>
          </cell>
          <cell r="C81" t="str">
            <v>BZ</v>
          </cell>
          <cell r="D81">
            <v>450</v>
          </cell>
          <cell r="E81">
            <v>300</v>
          </cell>
          <cell r="F81">
            <v>250</v>
          </cell>
          <cell r="G81">
            <v>125</v>
          </cell>
          <cell r="H81">
            <v>213</v>
          </cell>
        </row>
        <row r="82">
          <cell r="B82" t="str">
            <v>Benin</v>
          </cell>
          <cell r="C82" t="str">
            <v>BJ</v>
          </cell>
          <cell r="D82">
            <v>450</v>
          </cell>
          <cell r="E82">
            <v>300</v>
          </cell>
          <cell r="F82">
            <v>250</v>
          </cell>
          <cell r="G82">
            <v>125</v>
          </cell>
          <cell r="H82">
            <v>184</v>
          </cell>
        </row>
        <row r="83">
          <cell r="B83" t="str">
            <v>Bhutan</v>
          </cell>
          <cell r="C83" t="str">
            <v>BT</v>
          </cell>
          <cell r="D83">
            <v>450</v>
          </cell>
          <cell r="E83">
            <v>300</v>
          </cell>
          <cell r="F83">
            <v>250</v>
          </cell>
          <cell r="G83">
            <v>125</v>
          </cell>
          <cell r="H83">
            <v>99</v>
          </cell>
        </row>
        <row r="84">
          <cell r="B84" t="str">
            <v>Bolivia, Plurinational State Of</v>
          </cell>
          <cell r="C84" t="str">
            <v>BO</v>
          </cell>
          <cell r="D84">
            <v>450</v>
          </cell>
          <cell r="E84">
            <v>300</v>
          </cell>
          <cell r="F84">
            <v>250</v>
          </cell>
          <cell r="G84">
            <v>125</v>
          </cell>
          <cell r="H84">
            <v>143</v>
          </cell>
        </row>
        <row r="85">
          <cell r="B85" t="str">
            <v>Botswana</v>
          </cell>
          <cell r="C85" t="str">
            <v>BW</v>
          </cell>
          <cell r="D85">
            <v>450</v>
          </cell>
          <cell r="E85">
            <v>300</v>
          </cell>
          <cell r="F85">
            <v>250</v>
          </cell>
          <cell r="G85">
            <v>125</v>
          </cell>
          <cell r="H85">
            <v>196</v>
          </cell>
        </row>
        <row r="86">
          <cell r="B86" t="str">
            <v>Brazil</v>
          </cell>
          <cell r="C86" t="str">
            <v>BR</v>
          </cell>
          <cell r="D86">
            <v>450</v>
          </cell>
          <cell r="E86">
            <v>300</v>
          </cell>
          <cell r="F86">
            <v>250</v>
          </cell>
          <cell r="G86">
            <v>125</v>
          </cell>
          <cell r="H86">
            <v>251</v>
          </cell>
        </row>
        <row r="87">
          <cell r="B87" t="str">
            <v>Brunei Darussalam</v>
          </cell>
          <cell r="C87" t="str">
            <v>BN</v>
          </cell>
          <cell r="D87">
            <v>450</v>
          </cell>
          <cell r="E87">
            <v>300</v>
          </cell>
          <cell r="F87">
            <v>250</v>
          </cell>
          <cell r="G87">
            <v>125</v>
          </cell>
          <cell r="H87">
            <v>177</v>
          </cell>
        </row>
        <row r="88">
          <cell r="B88" t="str">
            <v>Burkina Faso</v>
          </cell>
          <cell r="C88" t="str">
            <v>BF</v>
          </cell>
          <cell r="D88">
            <v>450</v>
          </cell>
          <cell r="E88">
            <v>300</v>
          </cell>
          <cell r="F88">
            <v>250</v>
          </cell>
          <cell r="G88">
            <v>125</v>
          </cell>
          <cell r="H88">
            <v>152</v>
          </cell>
        </row>
        <row r="89">
          <cell r="B89" t="str">
            <v>Burundi</v>
          </cell>
          <cell r="C89" t="str">
            <v>BI</v>
          </cell>
          <cell r="D89">
            <v>450</v>
          </cell>
          <cell r="E89">
            <v>300</v>
          </cell>
          <cell r="F89">
            <v>250</v>
          </cell>
          <cell r="G89">
            <v>125</v>
          </cell>
          <cell r="H89">
            <v>160</v>
          </cell>
        </row>
        <row r="90">
          <cell r="B90" t="str">
            <v>Cambodia</v>
          </cell>
          <cell r="C90" t="str">
            <v>KH</v>
          </cell>
          <cell r="D90">
            <v>450</v>
          </cell>
          <cell r="E90">
            <v>300</v>
          </cell>
          <cell r="F90">
            <v>250</v>
          </cell>
          <cell r="G90">
            <v>125</v>
          </cell>
          <cell r="H90">
            <v>178</v>
          </cell>
        </row>
        <row r="91">
          <cell r="B91" t="str">
            <v>Cameroon</v>
          </cell>
          <cell r="C91" t="str">
            <v>CM</v>
          </cell>
          <cell r="D91">
            <v>450</v>
          </cell>
          <cell r="E91">
            <v>300</v>
          </cell>
          <cell r="F91">
            <v>250</v>
          </cell>
          <cell r="G91">
            <v>125</v>
          </cell>
          <cell r="H91">
            <v>213</v>
          </cell>
        </row>
        <row r="92">
          <cell r="B92" t="str">
            <v>Canada</v>
          </cell>
          <cell r="C92" t="str">
            <v>CA</v>
          </cell>
          <cell r="D92">
            <v>450</v>
          </cell>
          <cell r="E92">
            <v>300</v>
          </cell>
          <cell r="F92">
            <v>250</v>
          </cell>
          <cell r="G92">
            <v>125</v>
          </cell>
          <cell r="H92">
            <v>265</v>
          </cell>
        </row>
        <row r="93">
          <cell r="B93" t="str">
            <v>Cape Verde</v>
          </cell>
          <cell r="C93" t="str">
            <v>CV</v>
          </cell>
          <cell r="D93">
            <v>450</v>
          </cell>
          <cell r="E93">
            <v>300</v>
          </cell>
          <cell r="F93">
            <v>250</v>
          </cell>
          <cell r="G93">
            <v>125</v>
          </cell>
          <cell r="H93">
            <v>194</v>
          </cell>
        </row>
        <row r="94">
          <cell r="B94" t="str">
            <v>Central African Republic</v>
          </cell>
          <cell r="C94" t="str">
            <v>CF</v>
          </cell>
          <cell r="D94">
            <v>450</v>
          </cell>
          <cell r="E94">
            <v>300</v>
          </cell>
          <cell r="F94">
            <v>250</v>
          </cell>
          <cell r="G94">
            <v>125</v>
          </cell>
          <cell r="H94">
            <v>126</v>
          </cell>
        </row>
        <row r="95">
          <cell r="B95" t="str">
            <v>Chad</v>
          </cell>
          <cell r="C95" t="str">
            <v>TD</v>
          </cell>
          <cell r="D95">
            <v>450</v>
          </cell>
          <cell r="E95">
            <v>300</v>
          </cell>
          <cell r="F95">
            <v>250</v>
          </cell>
          <cell r="G95">
            <v>125</v>
          </cell>
          <cell r="H95">
            <v>266</v>
          </cell>
        </row>
        <row r="96">
          <cell r="B96" t="str">
            <v>Chile</v>
          </cell>
          <cell r="C96" t="str">
            <v>CL</v>
          </cell>
          <cell r="D96">
            <v>450</v>
          </cell>
          <cell r="E96">
            <v>300</v>
          </cell>
          <cell r="F96">
            <v>250</v>
          </cell>
          <cell r="G96">
            <v>125</v>
          </cell>
          <cell r="H96">
            <v>191</v>
          </cell>
        </row>
        <row r="97">
          <cell r="B97" t="str">
            <v>China</v>
          </cell>
          <cell r="C97" t="str">
            <v>CN</v>
          </cell>
          <cell r="D97">
            <v>450</v>
          </cell>
          <cell r="E97">
            <v>300</v>
          </cell>
          <cell r="F97">
            <v>250</v>
          </cell>
          <cell r="G97">
            <v>125</v>
          </cell>
          <cell r="H97">
            <v>224</v>
          </cell>
        </row>
        <row r="98">
          <cell r="B98" t="str">
            <v>Colombia</v>
          </cell>
          <cell r="C98" t="str">
            <v>CO</v>
          </cell>
          <cell r="D98">
            <v>450</v>
          </cell>
          <cell r="E98">
            <v>300</v>
          </cell>
          <cell r="F98">
            <v>250</v>
          </cell>
          <cell r="G98">
            <v>125</v>
          </cell>
          <cell r="H98">
            <v>208</v>
          </cell>
        </row>
        <row r="99">
          <cell r="B99" t="str">
            <v>Comoros</v>
          </cell>
          <cell r="C99" t="str">
            <v>KM</v>
          </cell>
          <cell r="D99">
            <v>450</v>
          </cell>
          <cell r="E99">
            <v>300</v>
          </cell>
          <cell r="F99">
            <v>250</v>
          </cell>
          <cell r="G99">
            <v>125</v>
          </cell>
          <cell r="H99">
            <v>192</v>
          </cell>
        </row>
        <row r="100">
          <cell r="B100" t="str">
            <v>Congo</v>
          </cell>
          <cell r="C100" t="str">
            <v>CG</v>
          </cell>
          <cell r="D100">
            <v>450</v>
          </cell>
          <cell r="E100">
            <v>300</v>
          </cell>
          <cell r="F100">
            <v>250</v>
          </cell>
          <cell r="G100">
            <v>125</v>
          </cell>
          <cell r="H100">
            <v>220</v>
          </cell>
        </row>
        <row r="101">
          <cell r="B101" t="str">
            <v>Congo, The Democratic Republic Of The</v>
          </cell>
          <cell r="C101" t="str">
            <v>CD</v>
          </cell>
          <cell r="D101">
            <v>450</v>
          </cell>
          <cell r="E101">
            <v>300</v>
          </cell>
          <cell r="F101">
            <v>250</v>
          </cell>
          <cell r="G101">
            <v>125</v>
          </cell>
          <cell r="H101">
            <v>251</v>
          </cell>
        </row>
        <row r="102">
          <cell r="B102" t="str">
            <v>Cook Islands</v>
          </cell>
          <cell r="C102" t="str">
            <v>CK</v>
          </cell>
          <cell r="D102">
            <v>450</v>
          </cell>
          <cell r="E102">
            <v>300</v>
          </cell>
          <cell r="F102">
            <v>250</v>
          </cell>
          <cell r="G102">
            <v>125</v>
          </cell>
          <cell r="H102">
            <v>222</v>
          </cell>
        </row>
        <row r="103">
          <cell r="B103" t="str">
            <v>Costa Rica</v>
          </cell>
          <cell r="C103" t="str">
            <v>CR</v>
          </cell>
          <cell r="D103">
            <v>450</v>
          </cell>
          <cell r="E103">
            <v>300</v>
          </cell>
          <cell r="F103">
            <v>250</v>
          </cell>
          <cell r="G103">
            <v>125</v>
          </cell>
          <cell r="H103">
            <v>185</v>
          </cell>
        </row>
        <row r="104">
          <cell r="B104" t="str">
            <v>Côte D'ivoire</v>
          </cell>
          <cell r="C104" t="str">
            <v>CI</v>
          </cell>
          <cell r="D104">
            <v>450</v>
          </cell>
          <cell r="E104">
            <v>300</v>
          </cell>
          <cell r="F104">
            <v>250</v>
          </cell>
          <cell r="G104">
            <v>125</v>
          </cell>
          <cell r="H104">
            <v>271</v>
          </cell>
        </row>
        <row r="105">
          <cell r="B105" t="str">
            <v>Cuba</v>
          </cell>
          <cell r="C105" t="str">
            <v>CU</v>
          </cell>
          <cell r="D105">
            <v>450</v>
          </cell>
          <cell r="E105">
            <v>300</v>
          </cell>
          <cell r="F105">
            <v>250</v>
          </cell>
          <cell r="G105">
            <v>125</v>
          </cell>
          <cell r="H105">
            <v>168</v>
          </cell>
        </row>
        <row r="106">
          <cell r="B106" t="str">
            <v>Djibouti</v>
          </cell>
          <cell r="C106" t="str">
            <v>DJ</v>
          </cell>
          <cell r="D106">
            <v>450</v>
          </cell>
          <cell r="E106">
            <v>300</v>
          </cell>
          <cell r="F106">
            <v>250</v>
          </cell>
          <cell r="G106">
            <v>125</v>
          </cell>
          <cell r="H106">
            <v>186</v>
          </cell>
        </row>
        <row r="107">
          <cell r="B107" t="str">
            <v>Dominica</v>
          </cell>
          <cell r="C107" t="str">
            <v>DM</v>
          </cell>
          <cell r="D107">
            <v>450</v>
          </cell>
          <cell r="E107">
            <v>300</v>
          </cell>
          <cell r="F107">
            <v>250</v>
          </cell>
          <cell r="G107">
            <v>125</v>
          </cell>
          <cell r="H107">
            <v>170</v>
          </cell>
        </row>
        <row r="108">
          <cell r="B108" t="str">
            <v>Dominican Republic</v>
          </cell>
          <cell r="C108" t="str">
            <v>DO</v>
          </cell>
          <cell r="D108">
            <v>450</v>
          </cell>
          <cell r="E108">
            <v>300</v>
          </cell>
          <cell r="F108">
            <v>250</v>
          </cell>
          <cell r="G108">
            <v>125</v>
          </cell>
          <cell r="H108">
            <v>189</v>
          </cell>
        </row>
        <row r="109">
          <cell r="B109" t="str">
            <v>Ecuador</v>
          </cell>
          <cell r="C109" t="str">
            <v>EC</v>
          </cell>
          <cell r="D109">
            <v>450</v>
          </cell>
          <cell r="E109">
            <v>300</v>
          </cell>
          <cell r="F109">
            <v>250</v>
          </cell>
          <cell r="G109">
            <v>125</v>
          </cell>
          <cell r="H109">
            <v>159</v>
          </cell>
        </row>
        <row r="110">
          <cell r="B110" t="str">
            <v>Egypt</v>
          </cell>
          <cell r="C110" t="str">
            <v>EG</v>
          </cell>
          <cell r="D110">
            <v>450</v>
          </cell>
          <cell r="E110">
            <v>300</v>
          </cell>
          <cell r="F110">
            <v>250</v>
          </cell>
          <cell r="G110">
            <v>125</v>
          </cell>
          <cell r="H110">
            <v>236</v>
          </cell>
        </row>
        <row r="111">
          <cell r="B111" t="str">
            <v>El Salvador</v>
          </cell>
          <cell r="C111" t="str">
            <v>SV</v>
          </cell>
          <cell r="D111">
            <v>450</v>
          </cell>
          <cell r="E111">
            <v>300</v>
          </cell>
          <cell r="F111">
            <v>250</v>
          </cell>
          <cell r="G111">
            <v>125</v>
          </cell>
          <cell r="H111">
            <v>171</v>
          </cell>
        </row>
        <row r="112">
          <cell r="B112" t="str">
            <v>Equatorial Guinea</v>
          </cell>
          <cell r="C112" t="str">
            <v>GQ</v>
          </cell>
          <cell r="D112">
            <v>450</v>
          </cell>
          <cell r="E112">
            <v>300</v>
          </cell>
          <cell r="F112">
            <v>250</v>
          </cell>
          <cell r="G112">
            <v>125</v>
          </cell>
          <cell r="H112">
            <v>337</v>
          </cell>
        </row>
        <row r="113">
          <cell r="B113" t="str">
            <v>Eritrea</v>
          </cell>
          <cell r="C113" t="str">
            <v>ER</v>
          </cell>
          <cell r="D113">
            <v>450</v>
          </cell>
          <cell r="E113">
            <v>300</v>
          </cell>
          <cell r="F113">
            <v>250</v>
          </cell>
          <cell r="G113">
            <v>125</v>
          </cell>
          <cell r="H113">
            <v>159</v>
          </cell>
        </row>
        <row r="114">
          <cell r="B114" t="str">
            <v>Ethiopia</v>
          </cell>
          <cell r="C114" t="str">
            <v>ET</v>
          </cell>
          <cell r="D114">
            <v>450</v>
          </cell>
          <cell r="E114">
            <v>300</v>
          </cell>
          <cell r="F114">
            <v>250</v>
          </cell>
          <cell r="G114">
            <v>125</v>
          </cell>
          <cell r="H114">
            <v>263</v>
          </cell>
        </row>
        <row r="115">
          <cell r="B115" t="str">
            <v>Fiji</v>
          </cell>
          <cell r="C115" t="str">
            <v>FJ</v>
          </cell>
          <cell r="D115">
            <v>450</v>
          </cell>
          <cell r="E115">
            <v>300</v>
          </cell>
          <cell r="F115">
            <v>250</v>
          </cell>
          <cell r="G115">
            <v>125</v>
          </cell>
          <cell r="H115">
            <v>156</v>
          </cell>
        </row>
        <row r="116">
          <cell r="B116" t="str">
            <v>Gabon</v>
          </cell>
          <cell r="C116" t="str">
            <v>GA</v>
          </cell>
          <cell r="D116">
            <v>450</v>
          </cell>
          <cell r="E116">
            <v>300</v>
          </cell>
          <cell r="F116">
            <v>250</v>
          </cell>
          <cell r="G116">
            <v>125</v>
          </cell>
          <cell r="H116">
            <v>203</v>
          </cell>
        </row>
        <row r="117">
          <cell r="B117" t="str">
            <v>Gambia</v>
          </cell>
          <cell r="C117" t="str">
            <v>GM</v>
          </cell>
          <cell r="D117">
            <v>450</v>
          </cell>
          <cell r="E117">
            <v>300</v>
          </cell>
          <cell r="F117">
            <v>250</v>
          </cell>
          <cell r="G117">
            <v>125</v>
          </cell>
          <cell r="H117">
            <v>162</v>
          </cell>
        </row>
        <row r="118">
          <cell r="B118" t="str">
            <v>Georgia</v>
          </cell>
          <cell r="C118" t="str">
            <v>GE</v>
          </cell>
          <cell r="D118">
            <v>450</v>
          </cell>
          <cell r="E118">
            <v>300</v>
          </cell>
          <cell r="F118">
            <v>250</v>
          </cell>
          <cell r="G118">
            <v>125</v>
          </cell>
          <cell r="H118">
            <v>229</v>
          </cell>
        </row>
        <row r="119">
          <cell r="B119" t="str">
            <v>Ghana</v>
          </cell>
          <cell r="C119" t="str">
            <v>GH</v>
          </cell>
          <cell r="D119">
            <v>450</v>
          </cell>
          <cell r="E119">
            <v>300</v>
          </cell>
          <cell r="F119">
            <v>250</v>
          </cell>
          <cell r="G119">
            <v>125</v>
          </cell>
          <cell r="H119">
            <v>286</v>
          </cell>
        </row>
        <row r="120">
          <cell r="B120" t="str">
            <v>Grenada</v>
          </cell>
          <cell r="C120" t="str">
            <v>GD</v>
          </cell>
          <cell r="D120">
            <v>450</v>
          </cell>
          <cell r="E120">
            <v>300</v>
          </cell>
          <cell r="F120">
            <v>250</v>
          </cell>
          <cell r="G120">
            <v>125</v>
          </cell>
          <cell r="H120">
            <v>245</v>
          </cell>
        </row>
        <row r="121">
          <cell r="B121" t="str">
            <v>Guam</v>
          </cell>
          <cell r="C121" t="str">
            <v>GU</v>
          </cell>
          <cell r="D121">
            <v>450</v>
          </cell>
          <cell r="E121">
            <v>300</v>
          </cell>
          <cell r="F121">
            <v>250</v>
          </cell>
          <cell r="G121">
            <v>125</v>
          </cell>
          <cell r="H121">
            <v>254</v>
          </cell>
        </row>
        <row r="122">
          <cell r="B122" t="str">
            <v>Guatemala</v>
          </cell>
          <cell r="C122" t="str">
            <v>GT</v>
          </cell>
          <cell r="D122">
            <v>450</v>
          </cell>
          <cell r="E122">
            <v>300</v>
          </cell>
          <cell r="F122">
            <v>250</v>
          </cell>
          <cell r="G122">
            <v>125</v>
          </cell>
          <cell r="H122">
            <v>201</v>
          </cell>
        </row>
        <row r="123">
          <cell r="B123" t="str">
            <v>Guinea</v>
          </cell>
          <cell r="C123" t="str">
            <v>GN</v>
          </cell>
          <cell r="D123">
            <v>450</v>
          </cell>
          <cell r="E123">
            <v>300</v>
          </cell>
          <cell r="F123">
            <v>250</v>
          </cell>
          <cell r="G123">
            <v>125</v>
          </cell>
          <cell r="H123">
            <v>226</v>
          </cell>
        </row>
        <row r="124">
          <cell r="B124" t="str">
            <v>Guinea-Bissau</v>
          </cell>
          <cell r="C124" t="str">
            <v>GW</v>
          </cell>
          <cell r="D124">
            <v>450</v>
          </cell>
          <cell r="E124">
            <v>300</v>
          </cell>
          <cell r="F124">
            <v>250</v>
          </cell>
          <cell r="G124">
            <v>125</v>
          </cell>
          <cell r="H124">
            <v>191</v>
          </cell>
        </row>
        <row r="125">
          <cell r="B125" t="str">
            <v>Guyana</v>
          </cell>
          <cell r="C125" t="str">
            <v>GY</v>
          </cell>
          <cell r="D125">
            <v>450</v>
          </cell>
          <cell r="E125">
            <v>300</v>
          </cell>
          <cell r="F125">
            <v>250</v>
          </cell>
          <cell r="G125">
            <v>125</v>
          </cell>
          <cell r="H125">
            <v>173</v>
          </cell>
        </row>
        <row r="126">
          <cell r="B126" t="str">
            <v>Haiti</v>
          </cell>
          <cell r="C126" t="str">
            <v>HT</v>
          </cell>
          <cell r="D126">
            <v>450</v>
          </cell>
          <cell r="E126">
            <v>300</v>
          </cell>
          <cell r="F126">
            <v>250</v>
          </cell>
          <cell r="G126">
            <v>125</v>
          </cell>
          <cell r="H126">
            <v>222</v>
          </cell>
        </row>
        <row r="127">
          <cell r="B127" t="str">
            <v>Honduras</v>
          </cell>
          <cell r="C127" t="str">
            <v>HN</v>
          </cell>
          <cell r="D127">
            <v>450</v>
          </cell>
          <cell r="E127">
            <v>300</v>
          </cell>
          <cell r="F127">
            <v>250</v>
          </cell>
          <cell r="G127">
            <v>125</v>
          </cell>
          <cell r="H127">
            <v>168</v>
          </cell>
        </row>
        <row r="128">
          <cell r="B128" t="str">
            <v>Hong Kong</v>
          </cell>
          <cell r="C128" t="str">
            <v>HK</v>
          </cell>
          <cell r="D128">
            <v>450</v>
          </cell>
          <cell r="E128">
            <v>300</v>
          </cell>
          <cell r="F128">
            <v>250</v>
          </cell>
          <cell r="G128">
            <v>125</v>
          </cell>
          <cell r="H128">
            <v>316</v>
          </cell>
        </row>
        <row r="129">
          <cell r="B129" t="str">
            <v>India</v>
          </cell>
          <cell r="C129" t="str">
            <v>IN</v>
          </cell>
          <cell r="D129">
            <v>450</v>
          </cell>
          <cell r="E129">
            <v>300</v>
          </cell>
          <cell r="F129">
            <v>250</v>
          </cell>
          <cell r="G129">
            <v>125</v>
          </cell>
          <cell r="H129">
            <v>244</v>
          </cell>
        </row>
        <row r="130">
          <cell r="B130" t="str">
            <v>Indonesia</v>
          </cell>
          <cell r="C130" t="str">
            <v>ID</v>
          </cell>
          <cell r="D130">
            <v>450</v>
          </cell>
          <cell r="E130">
            <v>300</v>
          </cell>
          <cell r="F130">
            <v>250</v>
          </cell>
          <cell r="G130">
            <v>125</v>
          </cell>
          <cell r="H130">
            <v>190</v>
          </cell>
        </row>
        <row r="131">
          <cell r="B131" t="str">
            <v>Iran, Islamic Republic Of</v>
          </cell>
          <cell r="C131" t="str">
            <v>IR</v>
          </cell>
          <cell r="D131">
            <v>450</v>
          </cell>
          <cell r="E131">
            <v>300</v>
          </cell>
          <cell r="F131">
            <v>250</v>
          </cell>
          <cell r="G131">
            <v>125</v>
          </cell>
          <cell r="H131">
            <v>214</v>
          </cell>
        </row>
        <row r="132">
          <cell r="B132" t="str">
            <v>Iraq</v>
          </cell>
          <cell r="C132" t="str">
            <v>IQ</v>
          </cell>
          <cell r="D132">
            <v>450</v>
          </cell>
          <cell r="E132">
            <v>300</v>
          </cell>
          <cell r="F132">
            <v>250</v>
          </cell>
          <cell r="G132">
            <v>125</v>
          </cell>
          <cell r="H132">
            <v>288</v>
          </cell>
        </row>
        <row r="133">
          <cell r="B133" t="str">
            <v>Israel</v>
          </cell>
          <cell r="C133" t="str">
            <v>IL</v>
          </cell>
          <cell r="D133">
            <v>450</v>
          </cell>
          <cell r="E133">
            <v>300</v>
          </cell>
          <cell r="F133">
            <v>250</v>
          </cell>
          <cell r="G133">
            <v>125</v>
          </cell>
          <cell r="H133">
            <v>327</v>
          </cell>
        </row>
        <row r="134">
          <cell r="B134" t="str">
            <v>Jamaica</v>
          </cell>
          <cell r="C134" t="str">
            <v>JM</v>
          </cell>
          <cell r="D134">
            <v>450</v>
          </cell>
          <cell r="E134">
            <v>300</v>
          </cell>
          <cell r="F134">
            <v>250</v>
          </cell>
          <cell r="G134">
            <v>125</v>
          </cell>
          <cell r="H134">
            <v>213</v>
          </cell>
        </row>
        <row r="135">
          <cell r="B135" t="str">
            <v>Japan</v>
          </cell>
          <cell r="C135" t="str">
            <v>JP</v>
          </cell>
          <cell r="D135">
            <v>450</v>
          </cell>
          <cell r="E135">
            <v>300</v>
          </cell>
          <cell r="F135">
            <v>250</v>
          </cell>
          <cell r="G135">
            <v>125</v>
          </cell>
          <cell r="H135">
            <v>332</v>
          </cell>
        </row>
        <row r="136">
          <cell r="B136" t="str">
            <v>Jordan</v>
          </cell>
          <cell r="C136" t="str">
            <v>JO</v>
          </cell>
          <cell r="D136">
            <v>450</v>
          </cell>
          <cell r="E136">
            <v>300</v>
          </cell>
          <cell r="F136">
            <v>250</v>
          </cell>
          <cell r="G136">
            <v>125</v>
          </cell>
          <cell r="H136">
            <v>210</v>
          </cell>
        </row>
        <row r="137">
          <cell r="B137" t="str">
            <v>Kazakhstan</v>
          </cell>
          <cell r="C137" t="str">
            <v>KZ</v>
          </cell>
          <cell r="D137">
            <v>450</v>
          </cell>
          <cell r="E137">
            <v>300</v>
          </cell>
          <cell r="F137">
            <v>250</v>
          </cell>
          <cell r="G137">
            <v>125</v>
          </cell>
          <cell r="H137">
            <v>310</v>
          </cell>
        </row>
        <row r="138">
          <cell r="B138" t="str">
            <v>Kenya</v>
          </cell>
          <cell r="C138" t="str">
            <v>KE</v>
          </cell>
          <cell r="D138">
            <v>450</v>
          </cell>
          <cell r="E138">
            <v>300</v>
          </cell>
          <cell r="F138">
            <v>250</v>
          </cell>
          <cell r="G138">
            <v>125</v>
          </cell>
          <cell r="H138">
            <v>282</v>
          </cell>
        </row>
        <row r="139">
          <cell r="B139" t="str">
            <v>Kiribati</v>
          </cell>
          <cell r="C139" t="str">
            <v>KI</v>
          </cell>
          <cell r="D139">
            <v>450</v>
          </cell>
          <cell r="E139">
            <v>300</v>
          </cell>
          <cell r="F139">
            <v>250</v>
          </cell>
          <cell r="G139">
            <v>125</v>
          </cell>
          <cell r="H139">
            <v>235</v>
          </cell>
        </row>
        <row r="140">
          <cell r="B140" t="str">
            <v>Korea, Democratic People's Republic Of</v>
          </cell>
          <cell r="C140" t="str">
            <v>KP</v>
          </cell>
          <cell r="D140">
            <v>450</v>
          </cell>
          <cell r="E140">
            <v>300</v>
          </cell>
          <cell r="F140">
            <v>250</v>
          </cell>
          <cell r="G140">
            <v>125</v>
          </cell>
          <cell r="H140">
            <v>143</v>
          </cell>
        </row>
        <row r="141">
          <cell r="B141" t="str">
            <v>Korea, Republic Of</v>
          </cell>
          <cell r="C141" t="str">
            <v>KR</v>
          </cell>
          <cell r="D141">
            <v>450</v>
          </cell>
          <cell r="E141">
            <v>300</v>
          </cell>
          <cell r="F141">
            <v>250</v>
          </cell>
          <cell r="G141">
            <v>125</v>
          </cell>
          <cell r="H141">
            <v>297</v>
          </cell>
        </row>
        <row r="142">
          <cell r="B142" t="str">
            <v>Kuwait</v>
          </cell>
          <cell r="C142" t="str">
            <v>KW</v>
          </cell>
          <cell r="D142">
            <v>450</v>
          </cell>
          <cell r="E142">
            <v>300</v>
          </cell>
          <cell r="F142">
            <v>250</v>
          </cell>
          <cell r="G142">
            <v>125</v>
          </cell>
          <cell r="H142">
            <v>293</v>
          </cell>
        </row>
        <row r="143">
          <cell r="B143" t="str">
            <v>Kyrgyzstan</v>
          </cell>
          <cell r="C143" t="str">
            <v>KG</v>
          </cell>
          <cell r="D143">
            <v>450</v>
          </cell>
          <cell r="E143">
            <v>300</v>
          </cell>
          <cell r="F143">
            <v>250</v>
          </cell>
          <cell r="G143">
            <v>125</v>
          </cell>
          <cell r="H143">
            <v>381</v>
          </cell>
        </row>
        <row r="144">
          <cell r="B144" t="str">
            <v>Laos People's Democratic Republic</v>
          </cell>
          <cell r="C144" t="str">
            <v>LA</v>
          </cell>
          <cell r="D144">
            <v>450</v>
          </cell>
          <cell r="E144">
            <v>300</v>
          </cell>
          <cell r="F144">
            <v>250</v>
          </cell>
          <cell r="G144">
            <v>125</v>
          </cell>
          <cell r="H144">
            <v>157</v>
          </cell>
        </row>
        <row r="145">
          <cell r="B145" t="str">
            <v>Lebanon</v>
          </cell>
          <cell r="C145" t="str">
            <v>LB</v>
          </cell>
          <cell r="D145">
            <v>450</v>
          </cell>
          <cell r="E145">
            <v>300</v>
          </cell>
          <cell r="F145">
            <v>250</v>
          </cell>
          <cell r="G145">
            <v>125</v>
          </cell>
          <cell r="H145">
            <v>232</v>
          </cell>
        </row>
        <row r="146">
          <cell r="B146" t="str">
            <v>Lesotho</v>
          </cell>
          <cell r="C146" t="str">
            <v>LS</v>
          </cell>
          <cell r="D146">
            <v>450</v>
          </cell>
          <cell r="E146">
            <v>300</v>
          </cell>
          <cell r="F146">
            <v>250</v>
          </cell>
          <cell r="G146">
            <v>125</v>
          </cell>
          <cell r="H146">
            <v>126</v>
          </cell>
        </row>
        <row r="147">
          <cell r="B147" t="str">
            <v>Liberia</v>
          </cell>
          <cell r="C147" t="str">
            <v>LR</v>
          </cell>
          <cell r="D147">
            <v>450</v>
          </cell>
          <cell r="E147">
            <v>300</v>
          </cell>
          <cell r="F147">
            <v>250</v>
          </cell>
          <cell r="G147">
            <v>125</v>
          </cell>
          <cell r="H147">
            <v>196</v>
          </cell>
        </row>
        <row r="148">
          <cell r="B148" t="str">
            <v>Libyan Arab Jamahiriya</v>
          </cell>
          <cell r="C148" t="str">
            <v>LY</v>
          </cell>
          <cell r="D148">
            <v>450</v>
          </cell>
          <cell r="E148">
            <v>300</v>
          </cell>
          <cell r="F148">
            <v>250</v>
          </cell>
          <cell r="G148">
            <v>125</v>
          </cell>
          <cell r="H148">
            <v>169</v>
          </cell>
        </row>
        <row r="149">
          <cell r="B149" t="str">
            <v>Macao</v>
          </cell>
          <cell r="C149" t="str">
            <v>MO</v>
          </cell>
          <cell r="D149">
            <v>450</v>
          </cell>
          <cell r="E149">
            <v>300</v>
          </cell>
          <cell r="F149">
            <v>250</v>
          </cell>
          <cell r="G149">
            <v>125</v>
          </cell>
          <cell r="H149">
            <v>196</v>
          </cell>
        </row>
        <row r="150">
          <cell r="B150" t="str">
            <v>Madagascar</v>
          </cell>
          <cell r="C150" t="str">
            <v>MG</v>
          </cell>
          <cell r="D150">
            <v>450</v>
          </cell>
          <cell r="E150">
            <v>300</v>
          </cell>
          <cell r="F150">
            <v>250</v>
          </cell>
          <cell r="G150">
            <v>125</v>
          </cell>
          <cell r="H150">
            <v>196</v>
          </cell>
        </row>
        <row r="151">
          <cell r="B151" t="str">
            <v>Malawi</v>
          </cell>
          <cell r="C151" t="str">
            <v>MW</v>
          </cell>
          <cell r="D151">
            <v>450</v>
          </cell>
          <cell r="E151">
            <v>300</v>
          </cell>
          <cell r="F151">
            <v>250</v>
          </cell>
          <cell r="G151">
            <v>125</v>
          </cell>
          <cell r="H151">
            <v>209</v>
          </cell>
        </row>
        <row r="152">
          <cell r="B152" t="str">
            <v>Malaysia</v>
          </cell>
          <cell r="C152" t="str">
            <v>MY</v>
          </cell>
          <cell r="D152">
            <v>450</v>
          </cell>
          <cell r="E152">
            <v>300</v>
          </cell>
          <cell r="F152">
            <v>250</v>
          </cell>
          <cell r="G152">
            <v>125</v>
          </cell>
          <cell r="H152">
            <v>181</v>
          </cell>
        </row>
        <row r="153">
          <cell r="B153" t="str">
            <v>Maldives</v>
          </cell>
          <cell r="C153" t="str">
            <v>MV</v>
          </cell>
          <cell r="D153">
            <v>450</v>
          </cell>
          <cell r="E153">
            <v>300</v>
          </cell>
          <cell r="F153">
            <v>250</v>
          </cell>
          <cell r="G153">
            <v>125</v>
          </cell>
          <cell r="H153">
            <v>207</v>
          </cell>
        </row>
        <row r="154">
          <cell r="B154" t="str">
            <v>Mali</v>
          </cell>
          <cell r="C154" t="str">
            <v>ML</v>
          </cell>
          <cell r="D154">
            <v>450</v>
          </cell>
          <cell r="E154">
            <v>300</v>
          </cell>
          <cell r="F154">
            <v>250</v>
          </cell>
          <cell r="G154">
            <v>125</v>
          </cell>
          <cell r="H154">
            <v>228</v>
          </cell>
        </row>
        <row r="155">
          <cell r="B155" t="str">
            <v>Marshall Islands</v>
          </cell>
          <cell r="C155" t="str">
            <v>MH</v>
          </cell>
          <cell r="D155">
            <v>450</v>
          </cell>
          <cell r="E155">
            <v>300</v>
          </cell>
          <cell r="F155">
            <v>250</v>
          </cell>
          <cell r="G155">
            <v>125</v>
          </cell>
          <cell r="H155">
            <v>163</v>
          </cell>
        </row>
        <row r="156">
          <cell r="B156" t="str">
            <v>Mauritania</v>
          </cell>
          <cell r="C156" t="str">
            <v>MR</v>
          </cell>
          <cell r="D156">
            <v>450</v>
          </cell>
          <cell r="E156">
            <v>300</v>
          </cell>
          <cell r="F156">
            <v>250</v>
          </cell>
          <cell r="G156">
            <v>125</v>
          </cell>
          <cell r="H156">
            <v>137</v>
          </cell>
        </row>
        <row r="157">
          <cell r="B157" t="str">
            <v>Mauritius</v>
          </cell>
          <cell r="C157" t="str">
            <v>MU</v>
          </cell>
          <cell r="D157">
            <v>450</v>
          </cell>
          <cell r="E157">
            <v>300</v>
          </cell>
          <cell r="F157">
            <v>250</v>
          </cell>
          <cell r="G157">
            <v>125</v>
          </cell>
          <cell r="H157">
            <v>209</v>
          </cell>
        </row>
        <row r="158">
          <cell r="B158" t="str">
            <v>Mexico</v>
          </cell>
          <cell r="C158" t="str">
            <v>MX</v>
          </cell>
          <cell r="D158">
            <v>450</v>
          </cell>
          <cell r="E158">
            <v>300</v>
          </cell>
          <cell r="F158">
            <v>250</v>
          </cell>
          <cell r="G158">
            <v>125</v>
          </cell>
          <cell r="H158">
            <v>249</v>
          </cell>
        </row>
        <row r="159">
          <cell r="B159" t="str">
            <v>Micronesia, Federated States Of</v>
          </cell>
          <cell r="C159" t="str">
            <v>FM</v>
          </cell>
          <cell r="D159">
            <v>450</v>
          </cell>
          <cell r="E159">
            <v>300</v>
          </cell>
          <cell r="F159">
            <v>250</v>
          </cell>
          <cell r="G159">
            <v>125</v>
          </cell>
          <cell r="H159">
            <v>143</v>
          </cell>
        </row>
        <row r="160">
          <cell r="B160" t="str">
            <v>Moldova, Republic Of</v>
          </cell>
          <cell r="C160" t="str">
            <v>MD</v>
          </cell>
          <cell r="D160">
            <v>450</v>
          </cell>
          <cell r="E160">
            <v>300</v>
          </cell>
          <cell r="F160">
            <v>250</v>
          </cell>
          <cell r="G160">
            <v>125</v>
          </cell>
          <cell r="H160">
            <v>182</v>
          </cell>
        </row>
        <row r="161">
          <cell r="B161" t="str">
            <v>Monaco</v>
          </cell>
          <cell r="C161" t="str">
            <v>MC</v>
          </cell>
          <cell r="D161">
            <v>450</v>
          </cell>
          <cell r="E161">
            <v>300</v>
          </cell>
          <cell r="F161">
            <v>250</v>
          </cell>
          <cell r="G161">
            <v>125</v>
          </cell>
          <cell r="H161">
            <v>268</v>
          </cell>
        </row>
        <row r="162">
          <cell r="B162" t="str">
            <v>Mongolia</v>
          </cell>
          <cell r="C162" t="str">
            <v>MN</v>
          </cell>
          <cell r="D162">
            <v>450</v>
          </cell>
          <cell r="E162">
            <v>300</v>
          </cell>
          <cell r="F162">
            <v>250</v>
          </cell>
          <cell r="G162">
            <v>125</v>
          </cell>
          <cell r="H162">
            <v>164</v>
          </cell>
        </row>
        <row r="163">
          <cell r="B163" t="str">
            <v>Morocco</v>
          </cell>
          <cell r="C163" t="str">
            <v>MA</v>
          </cell>
          <cell r="D163">
            <v>450</v>
          </cell>
          <cell r="E163">
            <v>300</v>
          </cell>
          <cell r="F163">
            <v>250</v>
          </cell>
          <cell r="G163">
            <v>125</v>
          </cell>
          <cell r="H163">
            <v>180</v>
          </cell>
        </row>
        <row r="164">
          <cell r="B164" t="str">
            <v>Mozambique</v>
          </cell>
          <cell r="C164" t="str">
            <v>MZ</v>
          </cell>
          <cell r="D164">
            <v>450</v>
          </cell>
          <cell r="E164">
            <v>300</v>
          </cell>
          <cell r="F164">
            <v>250</v>
          </cell>
          <cell r="G164">
            <v>125</v>
          </cell>
          <cell r="H164">
            <v>197</v>
          </cell>
        </row>
        <row r="165">
          <cell r="B165" t="str">
            <v>Myanmar</v>
          </cell>
          <cell r="C165" t="str">
            <v>MM</v>
          </cell>
          <cell r="D165">
            <v>450</v>
          </cell>
          <cell r="E165">
            <v>300</v>
          </cell>
          <cell r="F165">
            <v>250</v>
          </cell>
          <cell r="G165">
            <v>125</v>
          </cell>
          <cell r="H165">
            <v>158</v>
          </cell>
        </row>
        <row r="166">
          <cell r="B166" t="str">
            <v>Namibia</v>
          </cell>
          <cell r="C166" t="str">
            <v>NA</v>
          </cell>
          <cell r="D166">
            <v>450</v>
          </cell>
          <cell r="E166">
            <v>300</v>
          </cell>
          <cell r="F166">
            <v>250</v>
          </cell>
          <cell r="G166">
            <v>125</v>
          </cell>
          <cell r="H166">
            <v>127</v>
          </cell>
        </row>
        <row r="167">
          <cell r="B167" t="str">
            <v>Nauru</v>
          </cell>
          <cell r="C167" t="str">
            <v>NR</v>
          </cell>
          <cell r="D167">
            <v>450</v>
          </cell>
          <cell r="E167">
            <v>300</v>
          </cell>
          <cell r="F167">
            <v>250</v>
          </cell>
          <cell r="G167">
            <v>125</v>
          </cell>
          <cell r="H167">
            <v>144</v>
          </cell>
        </row>
        <row r="168">
          <cell r="B168" t="str">
            <v>Nepal</v>
          </cell>
          <cell r="C168" t="str">
            <v>NP</v>
          </cell>
          <cell r="D168">
            <v>450</v>
          </cell>
          <cell r="E168">
            <v>300</v>
          </cell>
          <cell r="F168">
            <v>250</v>
          </cell>
          <cell r="G168">
            <v>125</v>
          </cell>
          <cell r="H168">
            <v>122</v>
          </cell>
        </row>
        <row r="169">
          <cell r="B169" t="str">
            <v>New Zealand</v>
          </cell>
          <cell r="C169" t="str">
            <v>NZ</v>
          </cell>
          <cell r="D169">
            <v>450</v>
          </cell>
          <cell r="E169">
            <v>300</v>
          </cell>
          <cell r="F169">
            <v>250</v>
          </cell>
          <cell r="G169">
            <v>125</v>
          </cell>
          <cell r="H169">
            <v>283</v>
          </cell>
        </row>
        <row r="170">
          <cell r="B170" t="str">
            <v>Nicaragua</v>
          </cell>
          <cell r="C170" t="str">
            <v>NI</v>
          </cell>
          <cell r="D170">
            <v>450</v>
          </cell>
          <cell r="E170">
            <v>300</v>
          </cell>
          <cell r="F170">
            <v>250</v>
          </cell>
          <cell r="G170">
            <v>125</v>
          </cell>
          <cell r="H170">
            <v>136</v>
          </cell>
        </row>
        <row r="171">
          <cell r="B171" t="str">
            <v>Niger</v>
          </cell>
          <cell r="C171" t="str">
            <v>NE</v>
          </cell>
          <cell r="D171">
            <v>450</v>
          </cell>
          <cell r="E171">
            <v>300</v>
          </cell>
          <cell r="F171">
            <v>250</v>
          </cell>
          <cell r="G171">
            <v>125</v>
          </cell>
          <cell r="H171">
            <v>180</v>
          </cell>
        </row>
        <row r="172">
          <cell r="B172" t="str">
            <v>Nigeria</v>
          </cell>
          <cell r="C172" t="str">
            <v>NG</v>
          </cell>
          <cell r="D172">
            <v>450</v>
          </cell>
          <cell r="E172">
            <v>300</v>
          </cell>
          <cell r="F172">
            <v>250</v>
          </cell>
          <cell r="G172">
            <v>125</v>
          </cell>
          <cell r="H172">
            <v>219</v>
          </cell>
        </row>
        <row r="173">
          <cell r="B173" t="str">
            <v>Niue</v>
          </cell>
          <cell r="C173" t="str">
            <v>NU</v>
          </cell>
          <cell r="D173">
            <v>450</v>
          </cell>
          <cell r="E173">
            <v>300</v>
          </cell>
          <cell r="F173">
            <v>250</v>
          </cell>
          <cell r="G173">
            <v>125</v>
          </cell>
          <cell r="H173">
            <v>128</v>
          </cell>
        </row>
        <row r="174">
          <cell r="B174" t="str">
            <v>Oman</v>
          </cell>
          <cell r="C174" t="str">
            <v>OM</v>
          </cell>
          <cell r="D174">
            <v>450</v>
          </cell>
          <cell r="E174">
            <v>300</v>
          </cell>
          <cell r="F174">
            <v>250</v>
          </cell>
          <cell r="G174">
            <v>125</v>
          </cell>
          <cell r="H174">
            <v>287</v>
          </cell>
        </row>
        <row r="175">
          <cell r="B175" t="str">
            <v>Pakistan</v>
          </cell>
          <cell r="C175" t="str">
            <v>PK</v>
          </cell>
          <cell r="D175">
            <v>450</v>
          </cell>
          <cell r="E175">
            <v>300</v>
          </cell>
          <cell r="F175">
            <v>250</v>
          </cell>
          <cell r="G175">
            <v>125</v>
          </cell>
          <cell r="H175">
            <v>167</v>
          </cell>
        </row>
        <row r="176">
          <cell r="B176" t="str">
            <v>Palau</v>
          </cell>
          <cell r="C176" t="str">
            <v>PW</v>
          </cell>
          <cell r="D176">
            <v>450</v>
          </cell>
          <cell r="E176">
            <v>300</v>
          </cell>
          <cell r="F176">
            <v>250</v>
          </cell>
          <cell r="G176">
            <v>125</v>
          </cell>
          <cell r="H176">
            <v>158</v>
          </cell>
        </row>
        <row r="177">
          <cell r="B177" t="str">
            <v>Panama</v>
          </cell>
          <cell r="C177" t="str">
            <v>PA</v>
          </cell>
          <cell r="D177">
            <v>450</v>
          </cell>
          <cell r="E177">
            <v>300</v>
          </cell>
          <cell r="F177">
            <v>250</v>
          </cell>
          <cell r="G177">
            <v>125</v>
          </cell>
          <cell r="H177">
            <v>193</v>
          </cell>
        </row>
        <row r="178">
          <cell r="B178" t="str">
            <v>Papua New Guinea</v>
          </cell>
          <cell r="C178" t="str">
            <v>PG</v>
          </cell>
          <cell r="D178">
            <v>450</v>
          </cell>
          <cell r="E178">
            <v>300</v>
          </cell>
          <cell r="F178">
            <v>250</v>
          </cell>
          <cell r="G178">
            <v>125</v>
          </cell>
          <cell r="H178">
            <v>427</v>
          </cell>
        </row>
        <row r="179">
          <cell r="B179" t="str">
            <v>Paraguay</v>
          </cell>
          <cell r="C179" t="str">
            <v>PY</v>
          </cell>
          <cell r="D179">
            <v>450</v>
          </cell>
          <cell r="E179">
            <v>300</v>
          </cell>
          <cell r="F179">
            <v>250</v>
          </cell>
          <cell r="G179">
            <v>125</v>
          </cell>
          <cell r="H179">
            <v>188</v>
          </cell>
        </row>
        <row r="180">
          <cell r="B180" t="str">
            <v>Peru</v>
          </cell>
          <cell r="C180" t="str">
            <v>PE</v>
          </cell>
          <cell r="D180">
            <v>450</v>
          </cell>
          <cell r="E180">
            <v>300</v>
          </cell>
          <cell r="F180">
            <v>250</v>
          </cell>
          <cell r="G180">
            <v>125</v>
          </cell>
          <cell r="H180">
            <v>178</v>
          </cell>
        </row>
        <row r="181">
          <cell r="B181" t="str">
            <v>Philippines</v>
          </cell>
          <cell r="C181" t="str">
            <v>PH</v>
          </cell>
          <cell r="D181">
            <v>450</v>
          </cell>
          <cell r="E181">
            <v>300</v>
          </cell>
          <cell r="F181">
            <v>250</v>
          </cell>
          <cell r="G181">
            <v>125</v>
          </cell>
          <cell r="H181">
            <v>188</v>
          </cell>
        </row>
        <row r="182">
          <cell r="B182" t="str">
            <v>Puerto Rico</v>
          </cell>
          <cell r="C182" t="str">
            <v>PR</v>
          </cell>
          <cell r="D182">
            <v>450</v>
          </cell>
          <cell r="E182">
            <v>300</v>
          </cell>
          <cell r="F182">
            <v>250</v>
          </cell>
          <cell r="G182">
            <v>125</v>
          </cell>
          <cell r="H182">
            <v>245</v>
          </cell>
        </row>
        <row r="183">
          <cell r="B183" t="str">
            <v>Qatar</v>
          </cell>
          <cell r="C183" t="str">
            <v>QA</v>
          </cell>
          <cell r="D183">
            <v>450</v>
          </cell>
          <cell r="E183">
            <v>300</v>
          </cell>
          <cell r="F183">
            <v>250</v>
          </cell>
          <cell r="G183">
            <v>125</v>
          </cell>
          <cell r="H183">
            <v>321</v>
          </cell>
        </row>
        <row r="184">
          <cell r="B184" t="str">
            <v>Russian Federation</v>
          </cell>
          <cell r="C184" t="str">
            <v>RU</v>
          </cell>
          <cell r="D184">
            <v>450</v>
          </cell>
          <cell r="E184">
            <v>300</v>
          </cell>
          <cell r="F184">
            <v>250</v>
          </cell>
          <cell r="G184">
            <v>125</v>
          </cell>
          <cell r="H184">
            <v>435</v>
          </cell>
        </row>
        <row r="185">
          <cell r="B185" t="str">
            <v>Rwanda</v>
          </cell>
          <cell r="C185" t="str">
            <v>RW</v>
          </cell>
          <cell r="D185">
            <v>450</v>
          </cell>
          <cell r="E185">
            <v>300</v>
          </cell>
          <cell r="F185">
            <v>250</v>
          </cell>
          <cell r="G185">
            <v>125</v>
          </cell>
          <cell r="H185">
            <v>248</v>
          </cell>
        </row>
        <row r="186">
          <cell r="B186" t="str">
            <v>Saint Kitts And Nevis</v>
          </cell>
          <cell r="C186" t="str">
            <v>KN</v>
          </cell>
          <cell r="D186">
            <v>450</v>
          </cell>
          <cell r="E186">
            <v>300</v>
          </cell>
          <cell r="F186">
            <v>250</v>
          </cell>
          <cell r="G186">
            <v>125</v>
          </cell>
          <cell r="H186">
            <v>206</v>
          </cell>
        </row>
        <row r="187">
          <cell r="B187" t="str">
            <v>Saint Lucia</v>
          </cell>
          <cell r="C187" t="str">
            <v>LC</v>
          </cell>
          <cell r="D187">
            <v>450</v>
          </cell>
          <cell r="E187">
            <v>300</v>
          </cell>
          <cell r="F187">
            <v>250</v>
          </cell>
          <cell r="G187">
            <v>125</v>
          </cell>
          <cell r="H187">
            <v>226</v>
          </cell>
        </row>
        <row r="188">
          <cell r="B188" t="str">
            <v>Saint Vincent And The Grenadines</v>
          </cell>
          <cell r="C188" t="str">
            <v>VC</v>
          </cell>
          <cell r="D188">
            <v>450</v>
          </cell>
          <cell r="E188">
            <v>300</v>
          </cell>
          <cell r="F188">
            <v>250</v>
          </cell>
          <cell r="G188">
            <v>125</v>
          </cell>
          <cell r="H188">
            <v>226</v>
          </cell>
        </row>
        <row r="189">
          <cell r="B189" t="str">
            <v>Samoa</v>
          </cell>
          <cell r="C189" t="str">
            <v>WS</v>
          </cell>
          <cell r="D189">
            <v>450</v>
          </cell>
          <cell r="E189">
            <v>300</v>
          </cell>
          <cell r="F189">
            <v>250</v>
          </cell>
          <cell r="G189">
            <v>125</v>
          </cell>
          <cell r="H189">
            <v>138</v>
          </cell>
        </row>
        <row r="190">
          <cell r="B190" t="str">
            <v>Sao Tome And Principe</v>
          </cell>
          <cell r="C190" t="str">
            <v>ST</v>
          </cell>
          <cell r="D190">
            <v>450</v>
          </cell>
          <cell r="E190">
            <v>300</v>
          </cell>
          <cell r="F190">
            <v>250</v>
          </cell>
          <cell r="G190">
            <v>125</v>
          </cell>
          <cell r="H190">
            <v>272</v>
          </cell>
        </row>
        <row r="191">
          <cell r="B191" t="str">
            <v>Saudi Arabia</v>
          </cell>
          <cell r="C191" t="str">
            <v>SA</v>
          </cell>
          <cell r="D191">
            <v>450</v>
          </cell>
          <cell r="E191">
            <v>300</v>
          </cell>
          <cell r="F191">
            <v>250</v>
          </cell>
          <cell r="G191">
            <v>125</v>
          </cell>
          <cell r="H191">
            <v>335</v>
          </cell>
        </row>
        <row r="192">
          <cell r="B192" t="str">
            <v>Senegal</v>
          </cell>
          <cell r="C192" t="str">
            <v>SN</v>
          </cell>
          <cell r="D192">
            <v>450</v>
          </cell>
          <cell r="E192">
            <v>300</v>
          </cell>
          <cell r="F192">
            <v>250</v>
          </cell>
          <cell r="G192">
            <v>125</v>
          </cell>
          <cell r="H192">
            <v>225</v>
          </cell>
        </row>
        <row r="193">
          <cell r="B193" t="str">
            <v>Seychelles</v>
          </cell>
          <cell r="C193" t="str">
            <v>SC</v>
          </cell>
          <cell r="D193">
            <v>450</v>
          </cell>
          <cell r="E193">
            <v>300</v>
          </cell>
          <cell r="F193">
            <v>250</v>
          </cell>
          <cell r="G193">
            <v>125</v>
          </cell>
          <cell r="H193">
            <v>261</v>
          </cell>
        </row>
        <row r="194">
          <cell r="B194" t="str">
            <v>Sierra Leone</v>
          </cell>
          <cell r="C194" t="str">
            <v>SL</v>
          </cell>
          <cell r="D194">
            <v>450</v>
          </cell>
          <cell r="E194">
            <v>300</v>
          </cell>
          <cell r="F194">
            <v>250</v>
          </cell>
          <cell r="G194">
            <v>125</v>
          </cell>
          <cell r="H194">
            <v>225</v>
          </cell>
        </row>
        <row r="195">
          <cell r="B195" t="str">
            <v>Singapore</v>
          </cell>
          <cell r="C195" t="str">
            <v>SG</v>
          </cell>
          <cell r="D195">
            <v>450</v>
          </cell>
          <cell r="E195">
            <v>300</v>
          </cell>
          <cell r="F195">
            <v>250</v>
          </cell>
          <cell r="G195">
            <v>125</v>
          </cell>
          <cell r="H195">
            <v>340</v>
          </cell>
        </row>
        <row r="196">
          <cell r="B196" t="str">
            <v>Solomon Islands</v>
          </cell>
          <cell r="C196" t="str">
            <v>SB</v>
          </cell>
          <cell r="D196">
            <v>450</v>
          </cell>
          <cell r="E196">
            <v>300</v>
          </cell>
          <cell r="F196">
            <v>250</v>
          </cell>
          <cell r="G196">
            <v>125</v>
          </cell>
          <cell r="H196">
            <v>151</v>
          </cell>
        </row>
        <row r="197">
          <cell r="B197" t="str">
            <v>Somalia</v>
          </cell>
          <cell r="C197" t="str">
            <v>SO</v>
          </cell>
          <cell r="D197">
            <v>450</v>
          </cell>
          <cell r="E197">
            <v>300</v>
          </cell>
          <cell r="F197">
            <v>250</v>
          </cell>
          <cell r="G197">
            <v>125</v>
          </cell>
          <cell r="H197">
            <v>118</v>
          </cell>
        </row>
        <row r="198">
          <cell r="B198" t="str">
            <v>South Africa</v>
          </cell>
          <cell r="C198" t="str">
            <v>ZA</v>
          </cell>
          <cell r="D198">
            <v>450</v>
          </cell>
          <cell r="E198">
            <v>300</v>
          </cell>
          <cell r="F198">
            <v>250</v>
          </cell>
          <cell r="G198">
            <v>125</v>
          </cell>
          <cell r="H198">
            <v>210</v>
          </cell>
        </row>
        <row r="199">
          <cell r="B199" t="str">
            <v>Sri Lanka</v>
          </cell>
          <cell r="C199" t="str">
            <v>LK</v>
          </cell>
          <cell r="D199">
            <v>450</v>
          </cell>
          <cell r="E199">
            <v>300</v>
          </cell>
          <cell r="F199">
            <v>250</v>
          </cell>
          <cell r="G199">
            <v>125</v>
          </cell>
          <cell r="H199">
            <v>158</v>
          </cell>
        </row>
        <row r="200">
          <cell r="B200" t="str">
            <v>Sudan</v>
          </cell>
          <cell r="C200" t="str">
            <v>SD</v>
          </cell>
          <cell r="D200">
            <v>450</v>
          </cell>
          <cell r="E200">
            <v>300</v>
          </cell>
          <cell r="F200">
            <v>250</v>
          </cell>
          <cell r="G200">
            <v>125</v>
          </cell>
          <cell r="H200">
            <v>214</v>
          </cell>
        </row>
        <row r="201">
          <cell r="B201" t="str">
            <v>Suriname</v>
          </cell>
          <cell r="C201" t="str">
            <v>SR</v>
          </cell>
          <cell r="D201">
            <v>450</v>
          </cell>
          <cell r="E201">
            <v>300</v>
          </cell>
          <cell r="F201">
            <v>250</v>
          </cell>
          <cell r="G201">
            <v>125</v>
          </cell>
          <cell r="H201">
            <v>158</v>
          </cell>
        </row>
        <row r="202">
          <cell r="B202" t="str">
            <v>Swaziland</v>
          </cell>
          <cell r="C202" t="str">
            <v>SZ</v>
          </cell>
          <cell r="D202">
            <v>450</v>
          </cell>
          <cell r="E202">
            <v>300</v>
          </cell>
          <cell r="F202">
            <v>250</v>
          </cell>
          <cell r="G202">
            <v>125</v>
          </cell>
          <cell r="H202">
            <v>175</v>
          </cell>
        </row>
        <row r="203">
          <cell r="B203" t="str">
            <v>Syrian Arab Republic</v>
          </cell>
          <cell r="C203" t="str">
            <v>SY</v>
          </cell>
          <cell r="D203">
            <v>450</v>
          </cell>
          <cell r="E203">
            <v>300</v>
          </cell>
          <cell r="F203">
            <v>250</v>
          </cell>
          <cell r="G203">
            <v>125</v>
          </cell>
          <cell r="H203">
            <v>271</v>
          </cell>
        </row>
        <row r="204">
          <cell r="B204" t="str">
            <v>Tajikistan</v>
          </cell>
          <cell r="C204" t="str">
            <v>TJ</v>
          </cell>
          <cell r="D204">
            <v>450</v>
          </cell>
          <cell r="E204">
            <v>300</v>
          </cell>
          <cell r="F204">
            <v>250</v>
          </cell>
          <cell r="G204">
            <v>125</v>
          </cell>
          <cell r="H204">
            <v>145</v>
          </cell>
        </row>
        <row r="205">
          <cell r="B205" t="str">
            <v>Tanzania, United Republic Of</v>
          </cell>
          <cell r="C205" t="str">
            <v>TZ</v>
          </cell>
          <cell r="D205">
            <v>450</v>
          </cell>
          <cell r="E205">
            <v>300</v>
          </cell>
          <cell r="F205">
            <v>250</v>
          </cell>
          <cell r="G205">
            <v>125</v>
          </cell>
          <cell r="H205">
            <v>229</v>
          </cell>
        </row>
        <row r="206">
          <cell r="B206" t="str">
            <v>Thailand</v>
          </cell>
          <cell r="C206" t="str">
            <v>TH</v>
          </cell>
          <cell r="D206">
            <v>450</v>
          </cell>
          <cell r="E206">
            <v>300</v>
          </cell>
          <cell r="F206">
            <v>250</v>
          </cell>
          <cell r="G206">
            <v>125</v>
          </cell>
          <cell r="H206">
            <v>176</v>
          </cell>
        </row>
        <row r="207">
          <cell r="B207" t="str">
            <v>Timor-Leste</v>
          </cell>
          <cell r="C207" t="str">
            <v>TL</v>
          </cell>
          <cell r="D207">
            <v>450</v>
          </cell>
          <cell r="E207">
            <v>300</v>
          </cell>
          <cell r="F207">
            <v>250</v>
          </cell>
          <cell r="G207">
            <v>125</v>
          </cell>
          <cell r="H207">
            <v>148</v>
          </cell>
        </row>
        <row r="208">
          <cell r="B208" t="str">
            <v>Togo</v>
          </cell>
          <cell r="C208" t="str">
            <v>TG</v>
          </cell>
          <cell r="D208">
            <v>450</v>
          </cell>
          <cell r="E208">
            <v>300</v>
          </cell>
          <cell r="F208">
            <v>250</v>
          </cell>
          <cell r="G208">
            <v>125</v>
          </cell>
          <cell r="H208">
            <v>176</v>
          </cell>
        </row>
        <row r="209">
          <cell r="B209" t="str">
            <v>Tokelau</v>
          </cell>
          <cell r="C209" t="str">
            <v>TK</v>
          </cell>
          <cell r="D209">
            <v>450</v>
          </cell>
          <cell r="E209">
            <v>300</v>
          </cell>
          <cell r="F209">
            <v>250</v>
          </cell>
          <cell r="G209">
            <v>125</v>
          </cell>
          <cell r="H209">
            <v>59</v>
          </cell>
        </row>
        <row r="210">
          <cell r="B210" t="str">
            <v>Tonga</v>
          </cell>
          <cell r="C210" t="str">
            <v>TO</v>
          </cell>
          <cell r="D210">
            <v>450</v>
          </cell>
          <cell r="E210">
            <v>300</v>
          </cell>
          <cell r="F210">
            <v>250</v>
          </cell>
          <cell r="G210">
            <v>125</v>
          </cell>
          <cell r="H210">
            <v>243</v>
          </cell>
        </row>
        <row r="211">
          <cell r="B211" t="str">
            <v>Trinidad And Tobago</v>
          </cell>
          <cell r="C211" t="str">
            <v>TT</v>
          </cell>
          <cell r="D211">
            <v>450</v>
          </cell>
          <cell r="E211">
            <v>300</v>
          </cell>
          <cell r="F211">
            <v>250</v>
          </cell>
          <cell r="G211">
            <v>125</v>
          </cell>
          <cell r="H211">
            <v>263</v>
          </cell>
        </row>
        <row r="212">
          <cell r="B212" t="str">
            <v>Tunisia</v>
          </cell>
          <cell r="C212" t="str">
            <v>TN</v>
          </cell>
          <cell r="D212">
            <v>450</v>
          </cell>
          <cell r="E212">
            <v>300</v>
          </cell>
          <cell r="F212">
            <v>250</v>
          </cell>
          <cell r="G212">
            <v>125</v>
          </cell>
          <cell r="H212">
            <v>172</v>
          </cell>
        </row>
        <row r="213">
          <cell r="B213" t="str">
            <v>Turkmenistan</v>
          </cell>
          <cell r="C213" t="str">
            <v>TM</v>
          </cell>
          <cell r="D213">
            <v>450</v>
          </cell>
          <cell r="E213">
            <v>300</v>
          </cell>
          <cell r="F213">
            <v>250</v>
          </cell>
          <cell r="G213">
            <v>125</v>
          </cell>
          <cell r="H213">
            <v>157</v>
          </cell>
        </row>
        <row r="214">
          <cell r="B214" t="str">
            <v>Tuvalu</v>
          </cell>
          <cell r="C214" t="str">
            <v>TV</v>
          </cell>
          <cell r="D214">
            <v>450</v>
          </cell>
          <cell r="E214">
            <v>300</v>
          </cell>
          <cell r="F214">
            <v>250</v>
          </cell>
          <cell r="G214">
            <v>125</v>
          </cell>
          <cell r="H214">
            <v>94</v>
          </cell>
        </row>
        <row r="215">
          <cell r="B215" t="str">
            <v>Uganda</v>
          </cell>
          <cell r="C215" t="str">
            <v>UG</v>
          </cell>
          <cell r="D215">
            <v>450</v>
          </cell>
          <cell r="E215">
            <v>300</v>
          </cell>
          <cell r="F215">
            <v>250</v>
          </cell>
          <cell r="G215">
            <v>125</v>
          </cell>
          <cell r="H215">
            <v>212</v>
          </cell>
        </row>
        <row r="216">
          <cell r="B216" t="str">
            <v>Ukraine</v>
          </cell>
          <cell r="C216" t="str">
            <v>UA</v>
          </cell>
          <cell r="D216">
            <v>450</v>
          </cell>
          <cell r="E216">
            <v>300</v>
          </cell>
          <cell r="F216">
            <v>250</v>
          </cell>
          <cell r="G216">
            <v>125</v>
          </cell>
          <cell r="H216">
            <v>334</v>
          </cell>
        </row>
        <row r="217">
          <cell r="B217" t="str">
            <v>United Arab Emirates</v>
          </cell>
          <cell r="C217" t="str">
            <v>AE</v>
          </cell>
          <cell r="D217">
            <v>450</v>
          </cell>
          <cell r="E217">
            <v>300</v>
          </cell>
          <cell r="F217">
            <v>250</v>
          </cell>
          <cell r="G217">
            <v>125</v>
          </cell>
          <cell r="H217">
            <v>275</v>
          </cell>
        </row>
        <row r="218">
          <cell r="B218" t="str">
            <v>United States of America</v>
          </cell>
          <cell r="C218" t="str">
            <v>US</v>
          </cell>
          <cell r="D218">
            <v>450</v>
          </cell>
          <cell r="E218">
            <v>300</v>
          </cell>
          <cell r="F218">
            <v>250</v>
          </cell>
          <cell r="G218">
            <v>125</v>
          </cell>
          <cell r="H218">
            <v>292</v>
          </cell>
        </row>
        <row r="219">
          <cell r="B219" t="str">
            <v>Uruguay</v>
          </cell>
          <cell r="C219" t="str">
            <v>UY</v>
          </cell>
          <cell r="D219">
            <v>450</v>
          </cell>
          <cell r="E219">
            <v>300</v>
          </cell>
          <cell r="F219">
            <v>250</v>
          </cell>
          <cell r="G219">
            <v>125</v>
          </cell>
          <cell r="H219">
            <v>222</v>
          </cell>
        </row>
        <row r="220">
          <cell r="B220" t="str">
            <v>Uzbekistan</v>
          </cell>
          <cell r="C220" t="str">
            <v>UZ</v>
          </cell>
          <cell r="D220">
            <v>450</v>
          </cell>
          <cell r="E220">
            <v>300</v>
          </cell>
          <cell r="F220">
            <v>250</v>
          </cell>
          <cell r="G220">
            <v>125</v>
          </cell>
          <cell r="H220">
            <v>209</v>
          </cell>
        </row>
        <row r="221">
          <cell r="B221" t="str">
            <v>Vanuatu</v>
          </cell>
          <cell r="C221" t="str">
            <v>VU</v>
          </cell>
          <cell r="D221">
            <v>450</v>
          </cell>
          <cell r="E221">
            <v>300</v>
          </cell>
          <cell r="F221">
            <v>250</v>
          </cell>
          <cell r="G221">
            <v>125</v>
          </cell>
          <cell r="H221">
            <v>211</v>
          </cell>
        </row>
        <row r="222">
          <cell r="B222" t="str">
            <v>Venezuela, Bolivarian Republic Of</v>
          </cell>
          <cell r="C222" t="str">
            <v>VE</v>
          </cell>
          <cell r="D222">
            <v>450</v>
          </cell>
          <cell r="E222">
            <v>300</v>
          </cell>
          <cell r="F222">
            <v>250</v>
          </cell>
          <cell r="G222">
            <v>125</v>
          </cell>
          <cell r="H222">
            <v>337</v>
          </cell>
        </row>
        <row r="223">
          <cell r="B223" t="str">
            <v>Viet Nam</v>
          </cell>
          <cell r="C223" t="str">
            <v>VN</v>
          </cell>
          <cell r="D223">
            <v>450</v>
          </cell>
          <cell r="E223">
            <v>300</v>
          </cell>
          <cell r="F223">
            <v>250</v>
          </cell>
          <cell r="G223">
            <v>125</v>
          </cell>
          <cell r="H223">
            <v>132</v>
          </cell>
        </row>
        <row r="224">
          <cell r="B224" t="str">
            <v>Virgin Islands, U.S.</v>
          </cell>
          <cell r="C224" t="str">
            <v>VI</v>
          </cell>
          <cell r="D224">
            <v>450</v>
          </cell>
          <cell r="E224">
            <v>300</v>
          </cell>
          <cell r="F224">
            <v>250</v>
          </cell>
          <cell r="G224">
            <v>125</v>
          </cell>
          <cell r="H224">
            <v>261</v>
          </cell>
        </row>
        <row r="225">
          <cell r="B225" t="str">
            <v>West Bank and Gaza Strip</v>
          </cell>
          <cell r="C225" t="str">
            <v>PS</v>
          </cell>
          <cell r="D225">
            <v>450</v>
          </cell>
          <cell r="E225">
            <v>300</v>
          </cell>
          <cell r="F225">
            <v>250</v>
          </cell>
          <cell r="G225">
            <v>125</v>
          </cell>
          <cell r="H225">
            <v>139</v>
          </cell>
        </row>
        <row r="226">
          <cell r="B226" t="str">
            <v>Yemen</v>
          </cell>
          <cell r="C226" t="str">
            <v>YE</v>
          </cell>
          <cell r="D226">
            <v>450</v>
          </cell>
          <cell r="E226">
            <v>300</v>
          </cell>
          <cell r="F226">
            <v>250</v>
          </cell>
          <cell r="G226">
            <v>125</v>
          </cell>
          <cell r="H226">
            <v>164</v>
          </cell>
        </row>
        <row r="227">
          <cell r="B227" t="str">
            <v>Zambia</v>
          </cell>
          <cell r="C227" t="str">
            <v>ZM</v>
          </cell>
          <cell r="D227">
            <v>450</v>
          </cell>
          <cell r="E227">
            <v>300</v>
          </cell>
          <cell r="F227">
            <v>250</v>
          </cell>
          <cell r="G227">
            <v>125</v>
          </cell>
          <cell r="H227">
            <v>230</v>
          </cell>
        </row>
        <row r="228">
          <cell r="B228" t="str">
            <v>Zimbabwe</v>
          </cell>
          <cell r="C228" t="str">
            <v>ZM</v>
          </cell>
          <cell r="D228">
            <v>450</v>
          </cell>
          <cell r="E228">
            <v>300</v>
          </cell>
          <cell r="F228">
            <v>250</v>
          </cell>
          <cell r="G228">
            <v>125</v>
          </cell>
          <cell r="H228">
            <v>141</v>
          </cell>
        </row>
        <row r="229">
          <cell r="B229" t="str">
            <v>Other</v>
          </cell>
          <cell r="C229" t="str">
            <v>OT</v>
          </cell>
          <cell r="D229">
            <v>450</v>
          </cell>
          <cell r="E229">
            <v>300</v>
          </cell>
          <cell r="F229">
            <v>250</v>
          </cell>
          <cell r="G229">
            <v>125</v>
          </cell>
          <cell r="H229">
            <v>200</v>
          </cell>
        </row>
      </sheetData>
      <sheetData sheetId="13">
        <row r="6">
          <cell r="A6" t="str">
            <v xml:space="preserve">Comenius Multilateral Projects </v>
          </cell>
        </row>
        <row r="7">
          <cell r="A7" t="str">
            <v xml:space="preserve">Comenius Multilateral Networks </v>
          </cell>
        </row>
        <row r="8">
          <cell r="A8" t="str">
            <v>Comenius Accompanying Measures</v>
          </cell>
        </row>
        <row r="9">
          <cell r="A9" t="str">
            <v>Erasmus Multilateral Projects (minimum duration 24 months)</v>
          </cell>
        </row>
        <row r="10">
          <cell r="A10" t="str">
            <v>Erasmus Multilateral Projects - Knowledge Alliances  (only 24 months, duration is fixed)</v>
          </cell>
        </row>
        <row r="11">
          <cell r="A11" t="str">
            <v xml:space="preserve">Erasmus Multilateral Networks </v>
          </cell>
        </row>
        <row r="12">
          <cell r="A12" t="str">
            <v>Erasmus Accompanying Measures</v>
          </cell>
        </row>
        <row r="13">
          <cell r="A13" t="str">
            <v xml:space="preserve">Leonardo da Vinci Multilateral Projects for Development of Innovation </v>
          </cell>
        </row>
        <row r="14">
          <cell r="A14" t="str">
            <v xml:space="preserve">Leonardo da Vinci Multilateral Networks </v>
          </cell>
        </row>
        <row r="15">
          <cell r="A15" t="str">
            <v>Leonardo da Vinci Accompanying Measures</v>
          </cell>
        </row>
        <row r="16">
          <cell r="A16" t="str">
            <v xml:space="preserve">Grundtvig Multilateral Projects </v>
          </cell>
        </row>
        <row r="17">
          <cell r="A17" t="str">
            <v xml:space="preserve">Grundtvig Multilateral Networks </v>
          </cell>
        </row>
        <row r="18">
          <cell r="A18" t="str">
            <v>Grundtvig Accompanying Measures</v>
          </cell>
        </row>
        <row r="19">
          <cell r="A19" t="str">
            <v xml:space="preserve">Key Activity 1 Roma Multilateral projects </v>
          </cell>
        </row>
        <row r="20">
          <cell r="A20" t="str">
            <v xml:space="preserve">Key Activity 1 Roma Networks </v>
          </cell>
        </row>
        <row r="21">
          <cell r="A21" t="str">
            <v xml:space="preserve">Key Activity 1 Multilateral Networks </v>
          </cell>
        </row>
        <row r="22">
          <cell r="A22" t="str">
            <v>Key Activity 2 Multilateral Projects</v>
          </cell>
        </row>
        <row r="23">
          <cell r="A23" t="str">
            <v>Key Activity 2 Multilateral Networks</v>
          </cell>
        </row>
        <row r="24">
          <cell r="A24" t="str">
            <v>Key Activity 2 Accompanying Measures</v>
          </cell>
        </row>
        <row r="25">
          <cell r="A25" t="str">
            <v>Key Activity 3 Multilateral Projects</v>
          </cell>
        </row>
        <row r="26">
          <cell r="A26" t="str">
            <v xml:space="preserve">Key Activity 3 Multilateral Networks </v>
          </cell>
        </row>
        <row r="27">
          <cell r="A27" t="str">
            <v>Key Activity 4 Multilateral Projects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Y54"/>
  <sheetViews>
    <sheetView showGridLines="0" tabSelected="1" topLeftCell="A11" zoomScale="90" zoomScaleNormal="90" workbookViewId="0">
      <selection activeCell="A16" sqref="A16"/>
    </sheetView>
  </sheetViews>
  <sheetFormatPr defaultColWidth="11.41796875" defaultRowHeight="14.4" x14ac:dyDescent="0.55000000000000004"/>
  <cols>
    <col min="1" max="1" width="2.83984375" style="2" customWidth="1"/>
    <col min="2" max="2" width="75.41796875" style="2" customWidth="1"/>
    <col min="3" max="26" width="4.41796875" style="2" customWidth="1"/>
    <col min="27" max="27" width="108.83984375" style="2" customWidth="1"/>
    <col min="28" max="29" width="8.15625" style="2" customWidth="1"/>
    <col min="30" max="30" width="0.68359375" style="2" customWidth="1"/>
    <col min="31" max="32" width="8.15625" style="2" customWidth="1"/>
    <col min="33" max="33" width="0.68359375" style="2" customWidth="1"/>
    <col min="34" max="35" width="8.15625" style="2" customWidth="1"/>
    <col min="36" max="36" width="0.68359375" style="2" customWidth="1"/>
    <col min="37" max="38" width="8.15625" style="2" customWidth="1"/>
    <col min="39" max="39" width="0.68359375" style="2" customWidth="1"/>
    <col min="40" max="41" width="8.15625" style="2" customWidth="1"/>
    <col min="42" max="42" width="0.68359375" style="2" customWidth="1"/>
    <col min="43" max="44" width="8.15625" style="2" customWidth="1"/>
    <col min="45" max="45" width="0.68359375" style="2" customWidth="1"/>
    <col min="46" max="47" width="8.15625" style="2" customWidth="1"/>
    <col min="48" max="48" width="0.68359375" style="2" customWidth="1"/>
    <col min="49" max="50" width="8.15625" style="2" customWidth="1"/>
    <col min="51" max="16384" width="11.41796875" style="2"/>
  </cols>
  <sheetData>
    <row r="1" spans="2:50" ht="18.3" x14ac:dyDescent="0.55000000000000004">
      <c r="B1" s="64" t="s">
        <v>41</v>
      </c>
    </row>
    <row r="2" spans="2:50" ht="7.5" customHeight="1" thickBot="1" x14ac:dyDescent="0.6">
      <c r="B2" s="1"/>
    </row>
    <row r="3" spans="2:50" ht="19.5" customHeight="1" thickBot="1" x14ac:dyDescent="0.6">
      <c r="B3" s="22" t="s">
        <v>46</v>
      </c>
      <c r="C3" s="23" t="s">
        <v>0</v>
      </c>
      <c r="D3" s="23" t="s">
        <v>1</v>
      </c>
      <c r="E3" s="23" t="s">
        <v>2</v>
      </c>
      <c r="F3" s="23" t="s">
        <v>3</v>
      </c>
      <c r="G3" s="23" t="s">
        <v>4</v>
      </c>
      <c r="H3" s="23" t="s">
        <v>5</v>
      </c>
      <c r="I3" s="23" t="s">
        <v>6</v>
      </c>
      <c r="J3" s="23" t="s">
        <v>7</v>
      </c>
      <c r="K3" s="23" t="s">
        <v>8</v>
      </c>
      <c r="L3" s="23" t="s">
        <v>9</v>
      </c>
      <c r="M3" s="23" t="s">
        <v>10</v>
      </c>
      <c r="N3" s="23" t="s">
        <v>11</v>
      </c>
      <c r="O3" s="23" t="s">
        <v>12</v>
      </c>
      <c r="P3" s="23" t="s">
        <v>13</v>
      </c>
      <c r="Q3" s="23" t="s">
        <v>14</v>
      </c>
      <c r="R3" s="23" t="s">
        <v>15</v>
      </c>
      <c r="S3" s="23" t="s">
        <v>16</v>
      </c>
      <c r="T3" s="23" t="s">
        <v>17</v>
      </c>
      <c r="U3" s="23" t="s">
        <v>18</v>
      </c>
      <c r="V3" s="23" t="s">
        <v>19</v>
      </c>
      <c r="W3" s="23" t="s">
        <v>20</v>
      </c>
      <c r="X3" s="23" t="s">
        <v>21</v>
      </c>
      <c r="Y3" s="23" t="s">
        <v>22</v>
      </c>
      <c r="Z3" s="24" t="s">
        <v>23</v>
      </c>
      <c r="AB3" s="69" t="s">
        <v>33</v>
      </c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1"/>
    </row>
    <row r="4" spans="2:50" ht="19.5" customHeight="1" x14ac:dyDescent="0.55000000000000004">
      <c r="B4" s="25" t="s">
        <v>27</v>
      </c>
      <c r="C4" s="19"/>
      <c r="D4" s="19"/>
      <c r="E4" s="19"/>
      <c r="F4" s="19"/>
      <c r="G4" s="20" t="s">
        <v>31</v>
      </c>
      <c r="H4" s="21"/>
      <c r="I4" s="19"/>
      <c r="J4" s="19"/>
      <c r="K4" s="19"/>
      <c r="L4" s="20" t="s">
        <v>31</v>
      </c>
      <c r="M4" s="19"/>
      <c r="N4" s="19"/>
      <c r="O4" s="21"/>
      <c r="P4" s="19"/>
      <c r="Q4" s="20"/>
      <c r="R4" s="20" t="s">
        <v>31</v>
      </c>
      <c r="S4" s="19"/>
      <c r="T4" s="19"/>
      <c r="U4" s="19"/>
      <c r="V4" s="19"/>
      <c r="W4" s="20"/>
      <c r="X4" s="20" t="s">
        <v>31</v>
      </c>
      <c r="Y4" s="19"/>
      <c r="Z4" s="26"/>
    </row>
    <row r="5" spans="2:50" ht="19.5" customHeight="1" x14ac:dyDescent="0.55000000000000004">
      <c r="B5" s="25" t="s">
        <v>28</v>
      </c>
      <c r="C5" s="19"/>
      <c r="D5" s="19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27"/>
      <c r="AB5" s="67" t="s">
        <v>34</v>
      </c>
      <c r="AC5" s="68"/>
      <c r="AD5"/>
      <c r="AE5" s="67" t="s">
        <v>44</v>
      </c>
      <c r="AF5" s="68"/>
      <c r="AG5"/>
      <c r="AH5" s="67" t="s">
        <v>45</v>
      </c>
      <c r="AI5" s="68"/>
      <c r="AJ5"/>
      <c r="AK5" s="67" t="s">
        <v>71</v>
      </c>
      <c r="AL5" s="68"/>
      <c r="AM5"/>
      <c r="AN5" s="67" t="s">
        <v>72</v>
      </c>
      <c r="AO5" s="68"/>
      <c r="AP5"/>
      <c r="AQ5" s="67" t="s">
        <v>73</v>
      </c>
      <c r="AR5" s="68"/>
      <c r="AS5"/>
      <c r="AT5" s="67" t="s">
        <v>75</v>
      </c>
      <c r="AU5" s="68"/>
      <c r="AV5"/>
      <c r="AW5" s="67" t="s">
        <v>74</v>
      </c>
      <c r="AX5" s="68"/>
    </row>
    <row r="6" spans="2:50" ht="19.5" customHeight="1" x14ac:dyDescent="0.55000000000000004">
      <c r="B6" s="25" t="s">
        <v>29</v>
      </c>
      <c r="C6" s="19"/>
      <c r="D6" s="19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27"/>
      <c r="AB6" s="9" t="s">
        <v>24</v>
      </c>
      <c r="AC6" s="9" t="s">
        <v>26</v>
      </c>
      <c r="AE6" s="9" t="s">
        <v>24</v>
      </c>
      <c r="AF6" s="9" t="s">
        <v>26</v>
      </c>
      <c r="AH6" s="9" t="s">
        <v>24</v>
      </c>
      <c r="AI6" s="9" t="s">
        <v>26</v>
      </c>
      <c r="AK6" s="9" t="s">
        <v>24</v>
      </c>
      <c r="AL6" s="9" t="s">
        <v>26</v>
      </c>
      <c r="AN6" s="9" t="s">
        <v>24</v>
      </c>
      <c r="AO6" s="9" t="s">
        <v>26</v>
      </c>
      <c r="AQ6" s="9" t="s">
        <v>24</v>
      </c>
      <c r="AR6" s="9" t="s">
        <v>26</v>
      </c>
      <c r="AT6" s="9" t="s">
        <v>24</v>
      </c>
      <c r="AU6" s="9" t="s">
        <v>26</v>
      </c>
      <c r="AW6" s="9" t="s">
        <v>24</v>
      </c>
      <c r="AX6" s="9" t="s">
        <v>26</v>
      </c>
    </row>
    <row r="7" spans="2:50" ht="19.5" customHeight="1" x14ac:dyDescent="0.55000000000000004">
      <c r="B7" s="25" t="s">
        <v>36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26"/>
      <c r="AB7" s="11"/>
      <c r="AC7" s="3">
        <f>500*24</f>
        <v>12000</v>
      </c>
      <c r="AD7" s="4"/>
      <c r="AE7" s="11"/>
      <c r="AF7" s="3">
        <f>250*24</f>
        <v>6000</v>
      </c>
      <c r="AG7" s="4"/>
      <c r="AH7" s="11"/>
      <c r="AI7" s="3">
        <f>250*24</f>
        <v>6000</v>
      </c>
      <c r="AJ7" s="4"/>
      <c r="AK7" s="11"/>
      <c r="AL7" s="3">
        <f>250*24</f>
        <v>6000</v>
      </c>
      <c r="AM7" s="4"/>
      <c r="AN7" s="11"/>
      <c r="AO7" s="3">
        <f>250*24</f>
        <v>6000</v>
      </c>
      <c r="AP7" s="4"/>
      <c r="AQ7" s="11"/>
      <c r="AR7" s="3">
        <f>250*24</f>
        <v>6000</v>
      </c>
      <c r="AS7" s="4"/>
      <c r="AT7" s="11"/>
      <c r="AU7" s="3">
        <f>250*24</f>
        <v>6000</v>
      </c>
      <c r="AV7" s="4"/>
      <c r="AW7" s="11"/>
      <c r="AX7" s="3">
        <f>250*24</f>
        <v>6000</v>
      </c>
    </row>
    <row r="8" spans="2:50" ht="19.5" customHeight="1" thickBot="1" x14ac:dyDescent="0.6">
      <c r="B8" s="28" t="s">
        <v>35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30"/>
      <c r="AB8" s="11"/>
      <c r="AC8" s="11"/>
      <c r="AD8" s="4"/>
      <c r="AE8" s="11"/>
      <c r="AF8" s="11"/>
      <c r="AG8" s="4"/>
      <c r="AH8" s="11"/>
      <c r="AI8" s="11"/>
      <c r="AJ8" s="4"/>
      <c r="AK8" s="11"/>
      <c r="AL8" s="11"/>
      <c r="AM8" s="4"/>
      <c r="AN8" s="11"/>
      <c r="AO8" s="11"/>
      <c r="AP8" s="4"/>
      <c r="AQ8" s="11"/>
      <c r="AR8" s="11"/>
      <c r="AS8" s="4"/>
      <c r="AT8" s="11"/>
      <c r="AU8" s="11"/>
      <c r="AV8" s="4"/>
      <c r="AW8" s="11"/>
      <c r="AX8" s="11"/>
    </row>
    <row r="9" spans="2:50" ht="19.5" customHeight="1" x14ac:dyDescent="0.5">
      <c r="B9" s="31" t="s">
        <v>63</v>
      </c>
      <c r="C9" s="59" t="s">
        <v>87</v>
      </c>
      <c r="D9" s="59" t="s">
        <v>88</v>
      </c>
      <c r="E9" s="59" t="s">
        <v>89</v>
      </c>
      <c r="F9" s="59" t="s">
        <v>90</v>
      </c>
      <c r="G9" s="59" t="s">
        <v>91</v>
      </c>
      <c r="H9" s="59" t="s">
        <v>92</v>
      </c>
      <c r="I9" s="59" t="s">
        <v>93</v>
      </c>
      <c r="J9" s="59" t="s">
        <v>94</v>
      </c>
      <c r="K9" s="59" t="s">
        <v>95</v>
      </c>
      <c r="L9" s="59" t="s">
        <v>96</v>
      </c>
      <c r="M9" s="59" t="s">
        <v>97</v>
      </c>
      <c r="N9" s="59" t="s">
        <v>98</v>
      </c>
      <c r="O9" s="59" t="s">
        <v>87</v>
      </c>
      <c r="P9" s="59" t="s">
        <v>88</v>
      </c>
      <c r="Q9" s="59" t="s">
        <v>89</v>
      </c>
      <c r="R9" s="59" t="s">
        <v>90</v>
      </c>
      <c r="S9" s="59" t="s">
        <v>91</v>
      </c>
      <c r="T9" s="59" t="s">
        <v>92</v>
      </c>
      <c r="U9" s="59" t="s">
        <v>93</v>
      </c>
      <c r="V9" s="59" t="s">
        <v>94</v>
      </c>
      <c r="W9" s="59" t="s">
        <v>95</v>
      </c>
      <c r="X9" s="59" t="s">
        <v>96</v>
      </c>
      <c r="Y9" s="59" t="s">
        <v>97</v>
      </c>
      <c r="Z9" s="60" t="s">
        <v>98</v>
      </c>
      <c r="AA9" s="52"/>
      <c r="AB9" s="65"/>
      <c r="AC9" s="66"/>
      <c r="AD9" s="4"/>
      <c r="AE9" s="65"/>
      <c r="AF9" s="66"/>
      <c r="AG9" s="4"/>
      <c r="AH9" s="65"/>
      <c r="AI9" s="66"/>
      <c r="AJ9" s="4"/>
      <c r="AK9" s="65"/>
      <c r="AL9" s="66"/>
      <c r="AM9" s="4"/>
      <c r="AN9" s="65"/>
      <c r="AO9" s="66"/>
      <c r="AP9" s="4"/>
      <c r="AQ9" s="65"/>
      <c r="AR9" s="66"/>
      <c r="AS9" s="4"/>
      <c r="AT9" s="65"/>
      <c r="AU9" s="66"/>
      <c r="AV9" s="4"/>
      <c r="AW9" s="65"/>
      <c r="AX9" s="66"/>
    </row>
    <row r="10" spans="2:50" ht="19.5" customHeight="1" x14ac:dyDescent="0.55000000000000004">
      <c r="B10" s="32" t="s">
        <v>80</v>
      </c>
      <c r="C10" s="1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27"/>
      <c r="AA10" s="52" t="s">
        <v>62</v>
      </c>
      <c r="AB10" s="3">
        <v>1</v>
      </c>
      <c r="AC10" s="51">
        <v>0</v>
      </c>
      <c r="AD10" s="4"/>
      <c r="AE10" s="3">
        <v>1</v>
      </c>
      <c r="AF10" s="11"/>
      <c r="AG10" s="4"/>
      <c r="AH10" s="3">
        <v>1</v>
      </c>
      <c r="AI10" s="11"/>
      <c r="AJ10" s="4"/>
      <c r="AK10" s="3">
        <v>1</v>
      </c>
      <c r="AL10" s="11"/>
      <c r="AM10" s="4"/>
      <c r="AN10" s="3">
        <v>2</v>
      </c>
      <c r="AO10" s="11"/>
      <c r="AP10" s="4"/>
      <c r="AQ10" s="3">
        <v>2</v>
      </c>
      <c r="AR10" s="11"/>
      <c r="AS10" s="4"/>
      <c r="AT10" s="3">
        <v>2</v>
      </c>
      <c r="AU10" s="11"/>
      <c r="AV10" s="4"/>
      <c r="AW10" s="3">
        <v>2</v>
      </c>
      <c r="AX10" s="11"/>
    </row>
    <row r="11" spans="2:50" ht="19.5" customHeight="1" x14ac:dyDescent="0.55000000000000004">
      <c r="B11" s="33" t="s">
        <v>81</v>
      </c>
      <c r="C11" s="17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27"/>
      <c r="AA11" s="52" t="s">
        <v>59</v>
      </c>
      <c r="AB11" s="3">
        <v>2</v>
      </c>
      <c r="AC11" s="51">
        <v>0</v>
      </c>
      <c r="AD11" s="4"/>
      <c r="AE11" s="3">
        <v>2</v>
      </c>
      <c r="AF11" s="11"/>
      <c r="AG11" s="4"/>
      <c r="AH11" s="3">
        <v>2</v>
      </c>
      <c r="AI11" s="11"/>
      <c r="AJ11" s="4"/>
      <c r="AK11" s="3">
        <v>2</v>
      </c>
      <c r="AL11" s="11"/>
      <c r="AM11" s="4"/>
      <c r="AN11" s="3">
        <v>8</v>
      </c>
      <c r="AO11" s="11"/>
      <c r="AP11" s="4"/>
      <c r="AQ11" s="3">
        <v>8</v>
      </c>
      <c r="AR11" s="11"/>
      <c r="AS11" s="4"/>
      <c r="AT11" s="3">
        <v>8</v>
      </c>
      <c r="AU11" s="11"/>
      <c r="AV11" s="4"/>
      <c r="AW11" s="3">
        <v>8</v>
      </c>
      <c r="AX11" s="11"/>
    </row>
    <row r="12" spans="2:50" ht="19.5" customHeight="1" x14ac:dyDescent="0.55000000000000004">
      <c r="B12" s="33" t="s">
        <v>82</v>
      </c>
      <c r="C12" s="6"/>
      <c r="D12" s="17"/>
      <c r="E12" s="17"/>
      <c r="F12" s="17"/>
      <c r="G12" s="17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27"/>
      <c r="AA12" s="52" t="s">
        <v>60</v>
      </c>
      <c r="AB12" s="3">
        <v>2</v>
      </c>
      <c r="AC12" s="51">
        <v>0</v>
      </c>
      <c r="AD12" s="4"/>
      <c r="AE12" s="3">
        <v>2</v>
      </c>
      <c r="AF12" s="11"/>
      <c r="AG12" s="4"/>
      <c r="AH12" s="3">
        <v>2</v>
      </c>
      <c r="AI12" s="11"/>
      <c r="AJ12" s="4"/>
      <c r="AK12" s="3">
        <v>2</v>
      </c>
      <c r="AL12" s="11"/>
      <c r="AM12" s="4"/>
      <c r="AN12" s="3">
        <v>3</v>
      </c>
      <c r="AO12" s="11"/>
      <c r="AP12" s="4"/>
      <c r="AQ12" s="3">
        <v>3</v>
      </c>
      <c r="AR12" s="11"/>
      <c r="AS12" s="4"/>
      <c r="AT12" s="3">
        <v>3</v>
      </c>
      <c r="AU12" s="11"/>
      <c r="AV12" s="4"/>
      <c r="AW12" s="3">
        <v>3</v>
      </c>
      <c r="AX12" s="11"/>
    </row>
    <row r="13" spans="2:50" ht="19.5" customHeight="1" x14ac:dyDescent="0.55000000000000004">
      <c r="B13" s="33" t="s">
        <v>115</v>
      </c>
      <c r="C13" s="6"/>
      <c r="D13" s="6"/>
      <c r="E13" s="6"/>
      <c r="F13" s="6"/>
      <c r="G13" s="6"/>
      <c r="H13" s="17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27"/>
      <c r="AA13" s="58" t="s">
        <v>116</v>
      </c>
      <c r="AB13" s="3">
        <v>2</v>
      </c>
      <c r="AC13" s="51">
        <v>10</v>
      </c>
      <c r="AD13" s="4"/>
      <c r="AE13" s="3">
        <v>2</v>
      </c>
      <c r="AF13" s="11"/>
      <c r="AG13" s="4"/>
      <c r="AH13" s="3">
        <v>2</v>
      </c>
      <c r="AI13" s="11"/>
      <c r="AJ13" s="4"/>
      <c r="AK13" s="3">
        <v>2</v>
      </c>
      <c r="AL13" s="11"/>
      <c r="AM13" s="4"/>
      <c r="AN13" s="3">
        <v>4</v>
      </c>
      <c r="AO13" s="11"/>
      <c r="AP13" s="4"/>
      <c r="AQ13" s="3">
        <v>4</v>
      </c>
      <c r="AR13" s="11"/>
      <c r="AS13" s="4"/>
      <c r="AT13" s="3">
        <v>4</v>
      </c>
      <c r="AU13" s="11"/>
      <c r="AV13" s="4"/>
      <c r="AW13" s="3">
        <v>4</v>
      </c>
      <c r="AX13" s="11"/>
    </row>
    <row r="14" spans="2:50" ht="19.5" customHeight="1" x14ac:dyDescent="0.55000000000000004">
      <c r="B14" s="32" t="s">
        <v>83</v>
      </c>
      <c r="C14" s="6"/>
      <c r="D14" s="6"/>
      <c r="E14" s="6"/>
      <c r="F14" s="6"/>
      <c r="G14" s="6"/>
      <c r="H14" s="6"/>
      <c r="I14" s="17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27"/>
      <c r="AA14" s="52" t="s">
        <v>61</v>
      </c>
      <c r="AB14" s="3">
        <v>0</v>
      </c>
      <c r="AC14" s="51">
        <v>0</v>
      </c>
      <c r="AD14" s="4"/>
      <c r="AE14" s="3">
        <v>2</v>
      </c>
      <c r="AF14" s="11"/>
      <c r="AG14" s="4"/>
      <c r="AH14" s="3">
        <v>2</v>
      </c>
      <c r="AI14" s="11"/>
      <c r="AJ14" s="4"/>
      <c r="AK14" s="3">
        <v>2</v>
      </c>
      <c r="AL14" s="11"/>
      <c r="AM14" s="4"/>
      <c r="AN14" s="3">
        <v>0</v>
      </c>
      <c r="AO14" s="11"/>
      <c r="AP14" s="4"/>
      <c r="AQ14" s="3">
        <v>0</v>
      </c>
      <c r="AR14" s="11"/>
      <c r="AS14" s="4"/>
      <c r="AT14" s="3">
        <v>0</v>
      </c>
      <c r="AU14" s="11"/>
      <c r="AV14" s="4"/>
      <c r="AW14" s="3">
        <v>0</v>
      </c>
      <c r="AX14" s="11"/>
    </row>
    <row r="15" spans="2:50" ht="19.5" customHeight="1" x14ac:dyDescent="0.55000000000000004">
      <c r="B15" s="32" t="s">
        <v>84</v>
      </c>
      <c r="C15" s="53"/>
      <c r="D15" s="53"/>
      <c r="E15" s="53"/>
      <c r="F15" s="53"/>
      <c r="G15" s="53"/>
      <c r="H15" s="6"/>
      <c r="I15" s="17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4"/>
      <c r="AA15" s="52" t="s">
        <v>111</v>
      </c>
      <c r="AB15" s="3">
        <v>0</v>
      </c>
      <c r="AC15" s="51">
        <v>3</v>
      </c>
      <c r="AD15" s="4"/>
      <c r="AE15" s="3">
        <v>0</v>
      </c>
      <c r="AF15" s="11"/>
      <c r="AG15" s="4"/>
      <c r="AH15" s="3">
        <v>0</v>
      </c>
      <c r="AI15" s="11"/>
      <c r="AJ15" s="4"/>
      <c r="AK15" s="3">
        <v>0</v>
      </c>
      <c r="AL15" s="11"/>
      <c r="AM15" s="4"/>
      <c r="AN15" s="3">
        <v>0</v>
      </c>
      <c r="AO15" s="11"/>
      <c r="AP15" s="4"/>
      <c r="AQ15" s="3">
        <v>0</v>
      </c>
      <c r="AR15" s="11"/>
      <c r="AS15" s="4"/>
      <c r="AT15" s="3">
        <v>0</v>
      </c>
      <c r="AU15" s="11"/>
      <c r="AV15" s="4"/>
      <c r="AW15" s="3">
        <v>0</v>
      </c>
      <c r="AX15" s="11"/>
    </row>
    <row r="16" spans="2:50" ht="19.5" customHeight="1" thickBot="1" x14ac:dyDescent="0.6">
      <c r="B16" s="56" t="s">
        <v>85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57"/>
      <c r="U16" s="57"/>
      <c r="V16" s="57"/>
      <c r="W16" s="57"/>
      <c r="X16" s="57"/>
      <c r="Y16" s="57"/>
      <c r="Z16" s="35"/>
      <c r="AA16" s="52" t="s">
        <v>86</v>
      </c>
      <c r="AB16" s="3">
        <v>20</v>
      </c>
      <c r="AC16" s="51">
        <v>0</v>
      </c>
      <c r="AD16" s="4"/>
      <c r="AE16" s="3">
        <v>20</v>
      </c>
      <c r="AF16" s="11"/>
      <c r="AG16" s="4"/>
      <c r="AH16" s="3">
        <v>2</v>
      </c>
      <c r="AI16" s="11"/>
      <c r="AJ16" s="4"/>
      <c r="AK16" s="3">
        <v>2</v>
      </c>
      <c r="AL16" s="11"/>
      <c r="AM16" s="4"/>
      <c r="AN16" s="3">
        <v>2</v>
      </c>
      <c r="AO16" s="11"/>
      <c r="AP16" s="4"/>
      <c r="AQ16" s="3">
        <v>2</v>
      </c>
      <c r="AR16" s="11"/>
      <c r="AS16" s="4"/>
      <c r="AT16" s="3">
        <v>2</v>
      </c>
      <c r="AU16" s="11"/>
      <c r="AV16" s="4"/>
      <c r="AW16" s="3">
        <v>2</v>
      </c>
      <c r="AX16" s="11"/>
    </row>
    <row r="17" spans="2:50" ht="19.5" customHeight="1" x14ac:dyDescent="0.5">
      <c r="B17" s="55" t="s">
        <v>47</v>
      </c>
      <c r="C17" s="59" t="s">
        <v>87</v>
      </c>
      <c r="D17" s="59" t="s">
        <v>88</v>
      </c>
      <c r="E17" s="59" t="s">
        <v>89</v>
      </c>
      <c r="F17" s="59" t="s">
        <v>90</v>
      </c>
      <c r="G17" s="59" t="s">
        <v>91</v>
      </c>
      <c r="H17" s="59" t="s">
        <v>92</v>
      </c>
      <c r="I17" s="59" t="s">
        <v>93</v>
      </c>
      <c r="J17" s="59" t="s">
        <v>94</v>
      </c>
      <c r="K17" s="59" t="s">
        <v>95</v>
      </c>
      <c r="L17" s="59" t="s">
        <v>96</v>
      </c>
      <c r="M17" s="59" t="s">
        <v>97</v>
      </c>
      <c r="N17" s="59" t="s">
        <v>98</v>
      </c>
      <c r="O17" s="59" t="s">
        <v>87</v>
      </c>
      <c r="P17" s="59" t="s">
        <v>88</v>
      </c>
      <c r="Q17" s="59" t="s">
        <v>89</v>
      </c>
      <c r="R17" s="59" t="s">
        <v>90</v>
      </c>
      <c r="S17" s="59" t="s">
        <v>91</v>
      </c>
      <c r="T17" s="59" t="s">
        <v>92</v>
      </c>
      <c r="U17" s="59" t="s">
        <v>93</v>
      </c>
      <c r="V17" s="59" t="s">
        <v>94</v>
      </c>
      <c r="W17" s="59" t="s">
        <v>95</v>
      </c>
      <c r="X17" s="59" t="s">
        <v>96</v>
      </c>
      <c r="Y17" s="59" t="s">
        <v>97</v>
      </c>
      <c r="Z17" s="60" t="s">
        <v>98</v>
      </c>
      <c r="AA17" s="52"/>
      <c r="AB17" s="65"/>
      <c r="AC17" s="66"/>
      <c r="AD17" s="4"/>
      <c r="AE17" s="65"/>
      <c r="AF17" s="66"/>
      <c r="AG17" s="4"/>
      <c r="AH17" s="65"/>
      <c r="AI17" s="66"/>
      <c r="AJ17" s="4"/>
      <c r="AK17" s="65"/>
      <c r="AL17" s="66"/>
      <c r="AM17" s="4"/>
      <c r="AN17" s="65"/>
      <c r="AO17" s="66"/>
      <c r="AP17" s="4"/>
      <c r="AQ17" s="65"/>
      <c r="AR17" s="66"/>
      <c r="AS17" s="4"/>
      <c r="AT17" s="65"/>
      <c r="AU17" s="66"/>
      <c r="AV17" s="4"/>
      <c r="AW17" s="65"/>
      <c r="AX17" s="66"/>
    </row>
    <row r="18" spans="2:50" ht="19.5" customHeight="1" x14ac:dyDescent="0.55000000000000004">
      <c r="B18" s="32" t="s">
        <v>42</v>
      </c>
      <c r="C18" s="6"/>
      <c r="D18" s="6"/>
      <c r="E18" s="6"/>
      <c r="F18" s="6"/>
      <c r="G18" s="6"/>
      <c r="H18" s="6"/>
      <c r="I18" s="17"/>
      <c r="J18" s="17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27"/>
      <c r="AA18" s="52" t="s">
        <v>70</v>
      </c>
      <c r="AB18" s="3">
        <v>1</v>
      </c>
      <c r="AC18" s="11"/>
      <c r="AD18" s="4"/>
      <c r="AE18" s="3">
        <v>1</v>
      </c>
      <c r="AF18" s="11"/>
      <c r="AG18" s="4"/>
      <c r="AH18" s="3">
        <v>1</v>
      </c>
      <c r="AI18" s="11"/>
      <c r="AJ18" s="4"/>
      <c r="AK18" s="3">
        <v>1</v>
      </c>
      <c r="AL18" s="11"/>
      <c r="AM18" s="4"/>
      <c r="AN18" s="3">
        <v>2</v>
      </c>
      <c r="AO18" s="11"/>
      <c r="AP18" s="4"/>
      <c r="AQ18" s="3">
        <v>2</v>
      </c>
      <c r="AR18" s="11"/>
      <c r="AS18" s="4"/>
      <c r="AT18" s="3">
        <v>2</v>
      </c>
      <c r="AU18" s="11"/>
      <c r="AV18" s="4"/>
      <c r="AW18" s="3">
        <v>2</v>
      </c>
      <c r="AX18" s="11"/>
    </row>
    <row r="19" spans="2:50" ht="19.5" customHeight="1" x14ac:dyDescent="0.55000000000000004">
      <c r="B19" s="32" t="s">
        <v>43</v>
      </c>
      <c r="C19" s="6"/>
      <c r="D19" s="6"/>
      <c r="E19" s="6"/>
      <c r="F19" s="6"/>
      <c r="G19" s="6"/>
      <c r="H19" s="6"/>
      <c r="I19" s="6"/>
      <c r="J19" s="17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27"/>
      <c r="AA19" s="52" t="s">
        <v>112</v>
      </c>
      <c r="AB19" s="3">
        <v>0</v>
      </c>
      <c r="AC19" s="11"/>
      <c r="AD19" s="4"/>
      <c r="AE19" s="3">
        <v>0</v>
      </c>
      <c r="AF19" s="11"/>
      <c r="AG19" s="4"/>
      <c r="AH19" s="3">
        <v>0</v>
      </c>
      <c r="AI19" s="11"/>
      <c r="AJ19" s="4"/>
      <c r="AK19" s="3">
        <v>1</v>
      </c>
      <c r="AL19" s="11"/>
      <c r="AM19" s="4"/>
      <c r="AN19" s="3">
        <v>1</v>
      </c>
      <c r="AO19" s="11"/>
      <c r="AP19" s="4"/>
      <c r="AQ19" s="3">
        <v>1</v>
      </c>
      <c r="AR19" s="11"/>
      <c r="AS19" s="4"/>
      <c r="AT19" s="3">
        <v>1</v>
      </c>
      <c r="AU19" s="11"/>
      <c r="AV19" s="4"/>
      <c r="AW19" s="3">
        <v>1</v>
      </c>
      <c r="AX19" s="11"/>
    </row>
    <row r="20" spans="2:50" ht="19.5" customHeight="1" x14ac:dyDescent="0.55000000000000004">
      <c r="B20" s="32" t="s">
        <v>55</v>
      </c>
      <c r="C20" s="6"/>
      <c r="D20" s="6"/>
      <c r="E20" s="6"/>
      <c r="F20" s="6"/>
      <c r="G20" s="6"/>
      <c r="H20" s="6"/>
      <c r="I20" s="6"/>
      <c r="J20" s="17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27"/>
      <c r="AA20" s="52" t="s">
        <v>56</v>
      </c>
      <c r="AB20" s="3">
        <v>2</v>
      </c>
      <c r="AC20" s="11"/>
      <c r="AD20" s="4"/>
      <c r="AE20" s="3">
        <v>2</v>
      </c>
      <c r="AF20" s="11"/>
      <c r="AG20" s="4"/>
      <c r="AH20" s="3">
        <v>2</v>
      </c>
      <c r="AI20" s="11"/>
      <c r="AJ20" s="4"/>
      <c r="AK20" s="3">
        <v>2</v>
      </c>
      <c r="AL20" s="11"/>
      <c r="AM20" s="4"/>
      <c r="AN20" s="3">
        <v>2</v>
      </c>
      <c r="AO20" s="11"/>
      <c r="AP20" s="4"/>
      <c r="AQ20" s="3">
        <v>2</v>
      </c>
      <c r="AR20" s="11"/>
      <c r="AS20" s="4"/>
      <c r="AT20" s="3">
        <v>2</v>
      </c>
      <c r="AU20" s="11"/>
      <c r="AV20" s="4"/>
      <c r="AW20" s="3">
        <v>2</v>
      </c>
      <c r="AX20" s="11"/>
    </row>
    <row r="21" spans="2:50" ht="19.5" customHeight="1" x14ac:dyDescent="0.55000000000000004">
      <c r="B21" s="32" t="s">
        <v>58</v>
      </c>
      <c r="C21" s="6"/>
      <c r="D21" s="6"/>
      <c r="E21" s="6"/>
      <c r="F21" s="6"/>
      <c r="G21" s="6"/>
      <c r="H21" s="6"/>
      <c r="I21" s="6"/>
      <c r="J21" s="6"/>
      <c r="K21" s="17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27"/>
      <c r="AA21" s="52" t="s">
        <v>57</v>
      </c>
      <c r="AB21" s="3">
        <v>0</v>
      </c>
      <c r="AC21" s="11"/>
      <c r="AD21" s="4"/>
      <c r="AE21" s="3">
        <v>0</v>
      </c>
      <c r="AF21" s="11"/>
      <c r="AG21" s="4"/>
      <c r="AH21" s="3">
        <v>0</v>
      </c>
      <c r="AI21" s="11"/>
      <c r="AJ21" s="4"/>
      <c r="AK21" s="3">
        <v>0</v>
      </c>
      <c r="AL21" s="11"/>
      <c r="AM21" s="4"/>
      <c r="AN21" s="3">
        <v>2</v>
      </c>
      <c r="AO21" s="11"/>
      <c r="AP21" s="4"/>
      <c r="AQ21" s="3">
        <v>2</v>
      </c>
      <c r="AR21" s="11"/>
      <c r="AS21" s="4"/>
      <c r="AT21" s="3">
        <v>2</v>
      </c>
      <c r="AU21" s="11"/>
      <c r="AV21" s="4"/>
      <c r="AW21" s="3">
        <v>2</v>
      </c>
      <c r="AX21" s="11"/>
    </row>
    <row r="22" spans="2:50" ht="19.5" customHeight="1" x14ac:dyDescent="0.55000000000000004">
      <c r="B22" s="32" t="s">
        <v>101</v>
      </c>
      <c r="C22" s="6"/>
      <c r="D22" s="6"/>
      <c r="E22" s="6"/>
      <c r="F22" s="6"/>
      <c r="G22" s="6"/>
      <c r="H22" s="6"/>
      <c r="I22" s="6"/>
      <c r="J22" s="6"/>
      <c r="K22" s="17"/>
      <c r="L22" s="17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27"/>
      <c r="AA22" s="58" t="s">
        <v>109</v>
      </c>
      <c r="AB22" s="3">
        <v>1</v>
      </c>
      <c r="AC22" s="11"/>
      <c r="AD22" s="4"/>
      <c r="AE22" s="3">
        <v>5</v>
      </c>
      <c r="AF22" s="11"/>
      <c r="AG22" s="4"/>
      <c r="AH22" s="3">
        <v>5</v>
      </c>
      <c r="AI22" s="11"/>
      <c r="AJ22" s="4"/>
      <c r="AK22" s="3">
        <v>5</v>
      </c>
      <c r="AL22" s="11"/>
      <c r="AM22" s="4"/>
      <c r="AN22" s="3">
        <v>1</v>
      </c>
      <c r="AO22" s="11"/>
      <c r="AP22" s="4"/>
      <c r="AQ22" s="3">
        <v>1</v>
      </c>
      <c r="AR22" s="11"/>
      <c r="AS22" s="4"/>
      <c r="AT22" s="3">
        <v>1</v>
      </c>
      <c r="AU22" s="11"/>
      <c r="AV22" s="4"/>
      <c r="AW22" s="3">
        <v>1</v>
      </c>
      <c r="AX22" s="11"/>
    </row>
    <row r="23" spans="2:50" ht="19.5" customHeight="1" x14ac:dyDescent="0.55000000000000004">
      <c r="B23" s="32" t="s">
        <v>104</v>
      </c>
      <c r="C23" s="6"/>
      <c r="D23" s="6"/>
      <c r="E23" s="6"/>
      <c r="F23" s="6"/>
      <c r="G23" s="6"/>
      <c r="H23" s="6"/>
      <c r="I23" s="6"/>
      <c r="J23" s="6"/>
      <c r="K23" s="6"/>
      <c r="L23" s="17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27"/>
      <c r="AA23" s="58" t="s">
        <v>105</v>
      </c>
      <c r="AB23" s="3">
        <v>3</v>
      </c>
      <c r="AC23" s="11"/>
      <c r="AD23" s="4"/>
      <c r="AE23" s="3">
        <v>0</v>
      </c>
      <c r="AF23" s="11"/>
      <c r="AG23" s="4"/>
      <c r="AH23" s="3">
        <v>0</v>
      </c>
      <c r="AI23" s="11"/>
      <c r="AJ23" s="4"/>
      <c r="AK23" s="3">
        <v>0</v>
      </c>
      <c r="AL23" s="11"/>
      <c r="AM23" s="4"/>
      <c r="AN23" s="3">
        <v>0</v>
      </c>
      <c r="AO23" s="11"/>
      <c r="AP23" s="4"/>
      <c r="AQ23" s="3">
        <v>0</v>
      </c>
      <c r="AR23" s="11"/>
      <c r="AS23" s="4"/>
      <c r="AT23" s="3">
        <v>0</v>
      </c>
      <c r="AU23" s="11"/>
      <c r="AV23" s="4"/>
      <c r="AW23" s="3">
        <v>0</v>
      </c>
      <c r="AX23" s="11"/>
    </row>
    <row r="24" spans="2:50" ht="19.5" customHeight="1" x14ac:dyDescent="0.55000000000000004">
      <c r="B24" s="32" t="s">
        <v>102</v>
      </c>
      <c r="C24" s="6"/>
      <c r="D24" s="6"/>
      <c r="E24" s="6"/>
      <c r="F24" s="6"/>
      <c r="G24" s="6"/>
      <c r="H24" s="6"/>
      <c r="I24" s="6"/>
      <c r="J24" s="6"/>
      <c r="K24" s="6"/>
      <c r="L24" s="17"/>
      <c r="M24" s="17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27"/>
      <c r="AA24" s="52" t="s">
        <v>106</v>
      </c>
      <c r="AB24" s="3">
        <v>0</v>
      </c>
      <c r="AC24" s="11"/>
      <c r="AD24" s="4"/>
      <c r="AE24" s="3">
        <v>2</v>
      </c>
      <c r="AF24" s="11"/>
      <c r="AG24" s="4"/>
      <c r="AH24" s="3">
        <v>2</v>
      </c>
      <c r="AI24" s="11"/>
      <c r="AJ24" s="4"/>
      <c r="AK24" s="3">
        <v>2</v>
      </c>
      <c r="AL24" s="11"/>
      <c r="AM24" s="4"/>
      <c r="AN24" s="3">
        <v>0</v>
      </c>
      <c r="AO24" s="11"/>
      <c r="AP24" s="4"/>
      <c r="AQ24" s="3">
        <v>0</v>
      </c>
      <c r="AR24" s="11"/>
      <c r="AS24" s="4"/>
      <c r="AT24" s="3">
        <v>0</v>
      </c>
      <c r="AU24" s="11"/>
      <c r="AV24" s="4"/>
      <c r="AW24" s="3">
        <v>0</v>
      </c>
      <c r="AX24" s="11"/>
    </row>
    <row r="25" spans="2:50" ht="19.5" customHeight="1" thickBot="1" x14ac:dyDescent="0.6">
      <c r="B25" s="32" t="s">
        <v>103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17"/>
      <c r="U25" s="17"/>
      <c r="V25" s="6"/>
      <c r="W25" s="6"/>
      <c r="X25" s="6"/>
      <c r="Y25" s="6"/>
      <c r="Z25" s="27"/>
      <c r="AA25" s="52" t="s">
        <v>110</v>
      </c>
      <c r="AB25" s="3">
        <v>0</v>
      </c>
      <c r="AC25" s="50">
        <v>1</v>
      </c>
      <c r="AD25" s="4"/>
      <c r="AE25" s="3">
        <v>0</v>
      </c>
      <c r="AF25" s="11"/>
      <c r="AG25" s="4"/>
      <c r="AH25" s="3">
        <v>0</v>
      </c>
      <c r="AI25" s="11"/>
      <c r="AJ25" s="4"/>
      <c r="AK25" s="3">
        <v>0</v>
      </c>
      <c r="AL25" s="11"/>
      <c r="AM25" s="4"/>
      <c r="AN25" s="3">
        <v>0</v>
      </c>
      <c r="AO25" s="11"/>
      <c r="AP25" s="4"/>
      <c r="AQ25" s="3">
        <v>0</v>
      </c>
      <c r="AR25" s="11"/>
      <c r="AS25" s="4"/>
      <c r="AT25" s="3">
        <v>0</v>
      </c>
      <c r="AU25" s="11"/>
      <c r="AV25" s="4"/>
      <c r="AW25" s="3">
        <v>0</v>
      </c>
      <c r="AX25" s="11"/>
    </row>
    <row r="26" spans="2:50" ht="19.5" customHeight="1" x14ac:dyDescent="0.5">
      <c r="B26" s="31" t="s">
        <v>64</v>
      </c>
      <c r="C26" s="59" t="s">
        <v>87</v>
      </c>
      <c r="D26" s="59" t="s">
        <v>88</v>
      </c>
      <c r="E26" s="59" t="s">
        <v>89</v>
      </c>
      <c r="F26" s="59" t="s">
        <v>90</v>
      </c>
      <c r="G26" s="59" t="s">
        <v>91</v>
      </c>
      <c r="H26" s="59" t="s">
        <v>92</v>
      </c>
      <c r="I26" s="59" t="s">
        <v>93</v>
      </c>
      <c r="J26" s="59" t="s">
        <v>94</v>
      </c>
      <c r="K26" s="59" t="s">
        <v>95</v>
      </c>
      <c r="L26" s="59" t="s">
        <v>96</v>
      </c>
      <c r="M26" s="59" t="s">
        <v>97</v>
      </c>
      <c r="N26" s="59" t="s">
        <v>98</v>
      </c>
      <c r="O26" s="59" t="s">
        <v>87</v>
      </c>
      <c r="P26" s="59" t="s">
        <v>88</v>
      </c>
      <c r="Q26" s="59" t="s">
        <v>89</v>
      </c>
      <c r="R26" s="59" t="s">
        <v>90</v>
      </c>
      <c r="S26" s="59" t="s">
        <v>91</v>
      </c>
      <c r="T26" s="59" t="s">
        <v>92</v>
      </c>
      <c r="U26" s="59" t="s">
        <v>93</v>
      </c>
      <c r="V26" s="59" t="s">
        <v>94</v>
      </c>
      <c r="W26" s="59" t="s">
        <v>95</v>
      </c>
      <c r="X26" s="59" t="s">
        <v>96</v>
      </c>
      <c r="Y26" s="59" t="s">
        <v>97</v>
      </c>
      <c r="Z26" s="60" t="s">
        <v>98</v>
      </c>
      <c r="AB26" s="65"/>
      <c r="AC26" s="66"/>
      <c r="AD26" s="4"/>
      <c r="AE26" s="65"/>
      <c r="AF26" s="66"/>
      <c r="AG26" s="4"/>
      <c r="AH26" s="65"/>
      <c r="AI26" s="66"/>
      <c r="AJ26" s="4"/>
      <c r="AK26" s="65"/>
      <c r="AL26" s="66"/>
      <c r="AM26" s="4"/>
      <c r="AN26" s="65"/>
      <c r="AO26" s="66"/>
      <c r="AP26" s="4"/>
      <c r="AQ26" s="65"/>
      <c r="AR26" s="66"/>
      <c r="AS26" s="4"/>
      <c r="AT26" s="65"/>
      <c r="AU26" s="66"/>
      <c r="AV26" s="4"/>
      <c r="AW26" s="65"/>
      <c r="AX26" s="66"/>
    </row>
    <row r="27" spans="2:50" ht="19.5" customHeight="1" x14ac:dyDescent="0.55000000000000004">
      <c r="B27" s="32" t="s">
        <v>65</v>
      </c>
      <c r="C27" s="6"/>
      <c r="D27" s="6"/>
      <c r="E27" s="6"/>
      <c r="F27" s="6"/>
      <c r="G27" s="6"/>
      <c r="H27" s="6"/>
      <c r="I27" s="17"/>
      <c r="J27" s="17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27"/>
      <c r="AA27" s="52" t="s">
        <v>51</v>
      </c>
      <c r="AB27" s="3">
        <v>10</v>
      </c>
      <c r="AC27" s="50">
        <v>0</v>
      </c>
      <c r="AD27" s="4"/>
      <c r="AE27" s="3">
        <v>10</v>
      </c>
      <c r="AF27" s="11"/>
      <c r="AG27" s="4"/>
      <c r="AH27" s="3">
        <v>5</v>
      </c>
      <c r="AI27" s="11"/>
      <c r="AJ27" s="4"/>
      <c r="AK27" s="3">
        <v>0</v>
      </c>
      <c r="AL27" s="11"/>
      <c r="AM27" s="4"/>
      <c r="AN27" s="3">
        <v>0</v>
      </c>
      <c r="AO27" s="11"/>
      <c r="AP27" s="4"/>
      <c r="AQ27" s="3">
        <v>0</v>
      </c>
      <c r="AR27" s="11"/>
      <c r="AS27" s="4"/>
      <c r="AT27" s="3">
        <v>0</v>
      </c>
      <c r="AU27" s="11"/>
      <c r="AV27" s="4"/>
      <c r="AW27" s="3">
        <v>0</v>
      </c>
      <c r="AX27" s="11"/>
    </row>
    <row r="28" spans="2:50" ht="19.5" customHeight="1" x14ac:dyDescent="0.55000000000000004">
      <c r="B28" s="32" t="s">
        <v>66</v>
      </c>
      <c r="C28" s="6"/>
      <c r="D28" s="6"/>
      <c r="E28" s="6"/>
      <c r="F28" s="6"/>
      <c r="G28" s="6"/>
      <c r="H28" s="6"/>
      <c r="I28" s="6"/>
      <c r="J28" s="6"/>
      <c r="K28" s="17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27"/>
      <c r="AA28" s="52" t="s">
        <v>113</v>
      </c>
      <c r="AB28" s="3">
        <v>0</v>
      </c>
      <c r="AC28" s="50">
        <v>0</v>
      </c>
      <c r="AD28" s="4"/>
      <c r="AE28" s="3">
        <v>0</v>
      </c>
      <c r="AF28" s="11"/>
      <c r="AG28" s="4"/>
      <c r="AH28" s="3">
        <v>0</v>
      </c>
      <c r="AI28" s="11"/>
      <c r="AJ28" s="4"/>
      <c r="AK28" s="3">
        <v>2</v>
      </c>
      <c r="AL28" s="11"/>
      <c r="AM28" s="4"/>
      <c r="AN28" s="3">
        <v>2</v>
      </c>
      <c r="AO28" s="11"/>
      <c r="AP28" s="4"/>
      <c r="AQ28" s="3">
        <v>2</v>
      </c>
      <c r="AR28" s="11"/>
      <c r="AS28" s="4"/>
      <c r="AT28" s="3">
        <v>2</v>
      </c>
      <c r="AU28" s="11"/>
      <c r="AV28" s="4"/>
      <c r="AW28" s="3">
        <v>2</v>
      </c>
      <c r="AX28" s="11"/>
    </row>
    <row r="29" spans="2:50" ht="19.5" customHeight="1" x14ac:dyDescent="0.55000000000000004">
      <c r="B29" s="32" t="s">
        <v>108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17"/>
      <c r="N29" s="17"/>
      <c r="O29" s="17"/>
      <c r="P29" s="6"/>
      <c r="Q29" s="6"/>
      <c r="R29" s="6"/>
      <c r="S29" s="6"/>
      <c r="T29" s="6"/>
      <c r="U29" s="6"/>
      <c r="V29" s="6"/>
      <c r="W29" s="6"/>
      <c r="X29" s="6"/>
      <c r="Y29" s="6"/>
      <c r="Z29" s="27"/>
      <c r="AA29" s="52" t="s">
        <v>107</v>
      </c>
      <c r="AB29" s="3">
        <v>0</v>
      </c>
      <c r="AC29" s="50">
        <v>0</v>
      </c>
      <c r="AD29" s="4"/>
      <c r="AE29" s="3">
        <v>0</v>
      </c>
      <c r="AF29" s="11"/>
      <c r="AG29" s="4"/>
      <c r="AH29" s="3">
        <v>0</v>
      </c>
      <c r="AI29" s="11"/>
      <c r="AJ29" s="4"/>
      <c r="AK29" s="3">
        <v>2</v>
      </c>
      <c r="AL29" s="11"/>
      <c r="AM29" s="4"/>
      <c r="AN29" s="3">
        <v>2</v>
      </c>
      <c r="AO29" s="11"/>
      <c r="AP29" s="4"/>
      <c r="AQ29" s="3">
        <v>2</v>
      </c>
      <c r="AR29" s="11"/>
      <c r="AS29" s="4"/>
      <c r="AT29" s="3">
        <v>2</v>
      </c>
      <c r="AU29" s="11"/>
      <c r="AV29" s="4"/>
      <c r="AW29" s="3">
        <v>2</v>
      </c>
      <c r="AX29" s="11"/>
    </row>
    <row r="30" spans="2:50" ht="19.5" customHeight="1" x14ac:dyDescent="0.55000000000000004">
      <c r="B30" s="32" t="s">
        <v>67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7"/>
      <c r="Q30" s="6"/>
      <c r="R30" s="6"/>
      <c r="S30" s="6"/>
      <c r="T30" s="6"/>
      <c r="U30" s="6"/>
      <c r="V30" s="6"/>
      <c r="W30" s="6"/>
      <c r="X30" s="6"/>
      <c r="Y30" s="6"/>
      <c r="Z30" s="27"/>
      <c r="AA30" s="52" t="s">
        <v>52</v>
      </c>
      <c r="AB30" s="3">
        <v>2</v>
      </c>
      <c r="AC30" s="50">
        <v>0</v>
      </c>
      <c r="AD30" s="4"/>
      <c r="AE30" s="3">
        <v>2</v>
      </c>
      <c r="AF30" s="11"/>
      <c r="AG30" s="4"/>
      <c r="AH30" s="3">
        <v>2</v>
      </c>
      <c r="AI30" s="11"/>
      <c r="AJ30" s="4"/>
      <c r="AK30" s="3">
        <v>3</v>
      </c>
      <c r="AL30" s="11"/>
      <c r="AM30" s="4"/>
      <c r="AN30" s="3">
        <v>3</v>
      </c>
      <c r="AO30" s="11"/>
      <c r="AP30" s="4"/>
      <c r="AQ30" s="3">
        <v>3</v>
      </c>
      <c r="AR30" s="11"/>
      <c r="AS30" s="4"/>
      <c r="AT30" s="3">
        <v>3</v>
      </c>
      <c r="AU30" s="11"/>
      <c r="AV30" s="4"/>
      <c r="AW30" s="3">
        <v>3</v>
      </c>
      <c r="AX30" s="11"/>
    </row>
    <row r="31" spans="2:50" ht="19.5" customHeight="1" x14ac:dyDescent="0.55000000000000004">
      <c r="B31" s="32" t="s">
        <v>100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17"/>
      <c r="O31" s="17"/>
      <c r="P31" s="17"/>
      <c r="Q31" s="6"/>
      <c r="R31" s="6"/>
      <c r="S31" s="6"/>
      <c r="T31" s="6"/>
      <c r="U31" s="6"/>
      <c r="V31" s="6"/>
      <c r="W31" s="6"/>
      <c r="X31" s="6"/>
      <c r="Y31" s="6"/>
      <c r="Z31" s="27"/>
      <c r="AA31" s="52" t="s">
        <v>99</v>
      </c>
      <c r="AB31" s="3">
        <v>4</v>
      </c>
      <c r="AC31" s="50">
        <v>1</v>
      </c>
      <c r="AD31" s="4"/>
      <c r="AE31" s="3">
        <v>4</v>
      </c>
      <c r="AF31" s="50">
        <v>1</v>
      </c>
      <c r="AG31" s="4"/>
      <c r="AH31" s="3">
        <v>4</v>
      </c>
      <c r="AI31" s="50">
        <v>1</v>
      </c>
      <c r="AJ31" s="4"/>
      <c r="AK31" s="3">
        <v>4</v>
      </c>
      <c r="AL31" s="50">
        <v>1</v>
      </c>
      <c r="AM31" s="4"/>
      <c r="AN31" s="3">
        <v>0</v>
      </c>
      <c r="AO31" s="11"/>
      <c r="AP31" s="4"/>
      <c r="AQ31" s="3">
        <v>0</v>
      </c>
      <c r="AR31" s="11"/>
      <c r="AS31" s="4"/>
      <c r="AT31" s="3">
        <v>0</v>
      </c>
      <c r="AU31" s="11"/>
      <c r="AV31" s="4"/>
      <c r="AW31" s="3">
        <v>0</v>
      </c>
      <c r="AX31" s="11"/>
    </row>
    <row r="32" spans="2:50" ht="19.5" customHeight="1" x14ac:dyDescent="0.55000000000000004">
      <c r="B32" s="32" t="s">
        <v>68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17"/>
      <c r="Q32" s="17"/>
      <c r="R32" s="17"/>
      <c r="S32" s="6"/>
      <c r="T32" s="6"/>
      <c r="U32" s="6"/>
      <c r="V32" s="6"/>
      <c r="W32" s="6"/>
      <c r="X32" s="6"/>
      <c r="Y32" s="6"/>
      <c r="Z32" s="27"/>
      <c r="AA32" s="52" t="s">
        <v>53</v>
      </c>
      <c r="AB32" s="3">
        <v>5</v>
      </c>
      <c r="AC32" s="50">
        <v>0</v>
      </c>
      <c r="AD32" s="4"/>
      <c r="AE32" s="3">
        <v>0</v>
      </c>
      <c r="AF32" s="11"/>
      <c r="AG32" s="4"/>
      <c r="AH32" s="3">
        <v>0</v>
      </c>
      <c r="AI32" s="11"/>
      <c r="AJ32" s="4"/>
      <c r="AK32" s="3">
        <v>4</v>
      </c>
      <c r="AL32" s="11"/>
      <c r="AM32" s="4"/>
      <c r="AN32" s="3">
        <v>4</v>
      </c>
      <c r="AO32" s="11"/>
      <c r="AP32" s="4"/>
      <c r="AQ32" s="3">
        <v>4</v>
      </c>
      <c r="AR32" s="11"/>
      <c r="AS32" s="4"/>
      <c r="AT32" s="3">
        <v>4</v>
      </c>
      <c r="AU32" s="11"/>
      <c r="AV32" s="4"/>
      <c r="AW32" s="3">
        <v>4</v>
      </c>
      <c r="AX32" s="11"/>
    </row>
    <row r="33" spans="2:50" ht="19.5" customHeight="1" x14ac:dyDescent="0.55000000000000004">
      <c r="B33" s="32" t="s">
        <v>114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17"/>
      <c r="T33" s="17"/>
      <c r="U33" s="6"/>
      <c r="V33" s="6"/>
      <c r="W33" s="6"/>
      <c r="X33" s="6"/>
      <c r="Y33" s="6"/>
      <c r="Z33" s="27"/>
      <c r="AA33" s="63" t="s">
        <v>128</v>
      </c>
      <c r="AB33" s="3">
        <v>0</v>
      </c>
      <c r="AC33" s="50">
        <v>0</v>
      </c>
      <c r="AD33" s="4"/>
      <c r="AE33" s="3">
        <v>5</v>
      </c>
      <c r="AF33" s="11"/>
      <c r="AG33" s="4"/>
      <c r="AH33" s="3">
        <v>5</v>
      </c>
      <c r="AI33" s="11"/>
      <c r="AJ33" s="4"/>
      <c r="AK33" s="3">
        <v>5</v>
      </c>
      <c r="AL33" s="11"/>
      <c r="AM33" s="4"/>
      <c r="AN33" s="3">
        <v>0</v>
      </c>
      <c r="AO33" s="11"/>
      <c r="AP33" s="4"/>
      <c r="AQ33" s="3">
        <v>0</v>
      </c>
      <c r="AR33" s="11"/>
      <c r="AS33" s="4"/>
      <c r="AT33" s="3">
        <v>0</v>
      </c>
      <c r="AU33" s="11"/>
      <c r="AV33" s="4"/>
      <c r="AW33" s="3">
        <v>0</v>
      </c>
      <c r="AX33" s="11"/>
    </row>
    <row r="34" spans="2:50" ht="19.5" customHeight="1" thickBot="1" x14ac:dyDescent="0.6">
      <c r="B34" s="32" t="s">
        <v>69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17"/>
      <c r="U34" s="17"/>
      <c r="V34" s="6"/>
      <c r="W34" s="6"/>
      <c r="X34" s="6"/>
      <c r="Y34" s="6"/>
      <c r="Z34" s="27"/>
      <c r="AA34" s="52" t="s">
        <v>54</v>
      </c>
      <c r="AB34" s="3">
        <v>0</v>
      </c>
      <c r="AC34" s="50">
        <v>1</v>
      </c>
      <c r="AD34" s="4"/>
      <c r="AE34" s="3">
        <v>0</v>
      </c>
      <c r="AF34" s="11"/>
      <c r="AG34" s="4"/>
      <c r="AH34" s="3">
        <v>0</v>
      </c>
      <c r="AI34" s="11"/>
      <c r="AJ34" s="4"/>
      <c r="AK34" s="3">
        <v>0</v>
      </c>
      <c r="AL34" s="11"/>
      <c r="AM34" s="4"/>
      <c r="AN34" s="3">
        <v>0</v>
      </c>
      <c r="AO34" s="11"/>
      <c r="AP34" s="4"/>
      <c r="AQ34" s="3">
        <v>0</v>
      </c>
      <c r="AR34" s="11"/>
      <c r="AS34" s="4"/>
      <c r="AT34" s="3">
        <v>0</v>
      </c>
      <c r="AU34" s="11"/>
      <c r="AV34" s="4"/>
      <c r="AW34" s="3">
        <v>0</v>
      </c>
      <c r="AX34" s="11"/>
    </row>
    <row r="35" spans="2:50" ht="19.5" customHeight="1" x14ac:dyDescent="0.5">
      <c r="B35" s="36" t="s">
        <v>48</v>
      </c>
      <c r="C35" s="37" t="s">
        <v>0</v>
      </c>
      <c r="D35" s="37" t="s">
        <v>1</v>
      </c>
      <c r="E35" s="37" t="s">
        <v>2</v>
      </c>
      <c r="F35" s="37" t="s">
        <v>3</v>
      </c>
      <c r="G35" s="37" t="s">
        <v>4</v>
      </c>
      <c r="H35" s="37" t="s">
        <v>5</v>
      </c>
      <c r="I35" s="37" t="s">
        <v>6</v>
      </c>
      <c r="J35" s="37" t="s">
        <v>7</v>
      </c>
      <c r="K35" s="37" t="s">
        <v>8</v>
      </c>
      <c r="L35" s="37" t="s">
        <v>9</v>
      </c>
      <c r="M35" s="37" t="s">
        <v>10</v>
      </c>
      <c r="N35" s="37" t="s">
        <v>11</v>
      </c>
      <c r="O35" s="37" t="s">
        <v>12</v>
      </c>
      <c r="P35" s="37" t="s">
        <v>13</v>
      </c>
      <c r="Q35" s="37" t="s">
        <v>14</v>
      </c>
      <c r="R35" s="37" t="s">
        <v>15</v>
      </c>
      <c r="S35" s="37" t="s">
        <v>16</v>
      </c>
      <c r="T35" s="37" t="s">
        <v>17</v>
      </c>
      <c r="U35" s="37" t="s">
        <v>18</v>
      </c>
      <c r="V35" s="37" t="s">
        <v>19</v>
      </c>
      <c r="W35" s="37" t="s">
        <v>20</v>
      </c>
      <c r="X35" s="37" t="s">
        <v>21</v>
      </c>
      <c r="Y35" s="37" t="s">
        <v>22</v>
      </c>
      <c r="Z35" s="38" t="s">
        <v>23</v>
      </c>
      <c r="AA35" s="52"/>
      <c r="AB35" s="65"/>
      <c r="AC35" s="66"/>
      <c r="AD35" s="4"/>
      <c r="AE35" s="65"/>
      <c r="AF35" s="66"/>
      <c r="AG35" s="4"/>
      <c r="AH35" s="65"/>
      <c r="AI35" s="66"/>
      <c r="AJ35" s="4"/>
      <c r="AK35" s="65"/>
      <c r="AL35" s="66"/>
      <c r="AM35" s="4"/>
      <c r="AN35" s="65"/>
      <c r="AO35" s="66"/>
      <c r="AP35" s="4"/>
      <c r="AQ35" s="65"/>
      <c r="AR35" s="66"/>
      <c r="AS35" s="4"/>
      <c r="AT35" s="65"/>
      <c r="AU35" s="66"/>
      <c r="AV35" s="4"/>
      <c r="AW35" s="65"/>
      <c r="AX35" s="66"/>
    </row>
    <row r="36" spans="2:50" ht="19.5" customHeight="1" x14ac:dyDescent="0.55000000000000004">
      <c r="B36" s="25" t="s">
        <v>30</v>
      </c>
      <c r="C36" s="6"/>
      <c r="D36" s="18" t="s">
        <v>25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27"/>
      <c r="AA36" s="52" t="s">
        <v>119</v>
      </c>
      <c r="AB36" s="11"/>
      <c r="AC36" s="3">
        <v>0</v>
      </c>
      <c r="AD36" s="4"/>
      <c r="AE36" s="11"/>
      <c r="AF36" s="3">
        <f>2*575</f>
        <v>1150</v>
      </c>
      <c r="AG36" s="4"/>
      <c r="AH36" s="11"/>
      <c r="AI36" s="3">
        <f>575*2</f>
        <v>1150</v>
      </c>
      <c r="AJ36" s="4"/>
      <c r="AK36" s="11"/>
      <c r="AL36" s="3">
        <f>575*2</f>
        <v>1150</v>
      </c>
      <c r="AM36" s="4"/>
      <c r="AN36" s="11"/>
      <c r="AO36" s="3">
        <v>0</v>
      </c>
      <c r="AP36" s="4"/>
      <c r="AQ36" s="11"/>
      <c r="AR36" s="3">
        <f>575*2</f>
        <v>1150</v>
      </c>
      <c r="AS36" s="4"/>
      <c r="AT36" s="11"/>
      <c r="AU36" s="3">
        <f>575*2</f>
        <v>1150</v>
      </c>
      <c r="AV36" s="4"/>
      <c r="AW36" s="11"/>
      <c r="AX36" s="3">
        <f>575*2</f>
        <v>1150</v>
      </c>
    </row>
    <row r="37" spans="2:50" ht="19.5" customHeight="1" x14ac:dyDescent="0.55000000000000004">
      <c r="B37" s="25" t="s">
        <v>117</v>
      </c>
      <c r="C37" s="6"/>
      <c r="D37" s="6"/>
      <c r="E37" s="6"/>
      <c r="F37" s="6"/>
      <c r="G37" s="6"/>
      <c r="H37" s="6"/>
      <c r="I37" s="18" t="s">
        <v>76</v>
      </c>
      <c r="J37" s="6"/>
      <c r="K37" s="6"/>
      <c r="L37" s="13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27"/>
      <c r="AA37" s="52" t="s">
        <v>120</v>
      </c>
      <c r="AB37" s="11"/>
      <c r="AC37" s="3">
        <f>575*3</f>
        <v>1725</v>
      </c>
      <c r="AD37" s="4"/>
      <c r="AE37" s="11"/>
      <c r="AF37" s="3">
        <v>0</v>
      </c>
      <c r="AG37" s="4"/>
      <c r="AH37" s="11"/>
      <c r="AI37" s="3">
        <f>575*2</f>
        <v>1150</v>
      </c>
      <c r="AJ37" s="4"/>
      <c r="AK37" s="11"/>
      <c r="AL37" s="3">
        <f>575*2</f>
        <v>1150</v>
      </c>
      <c r="AM37" s="4"/>
      <c r="AN37" s="11"/>
      <c r="AO37" s="3">
        <f>575*2</f>
        <v>1150</v>
      </c>
      <c r="AP37" s="4"/>
      <c r="AQ37" s="11"/>
      <c r="AR37" s="3">
        <v>0</v>
      </c>
      <c r="AS37" s="4"/>
      <c r="AT37" s="11"/>
      <c r="AU37" s="3">
        <f>575*2</f>
        <v>1150</v>
      </c>
      <c r="AV37" s="4"/>
      <c r="AW37" s="11"/>
      <c r="AX37" s="3">
        <f>575*2</f>
        <v>1150</v>
      </c>
    </row>
    <row r="38" spans="2:50" ht="19.5" customHeight="1" x14ac:dyDescent="0.55000000000000004">
      <c r="B38" s="25" t="s">
        <v>118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18" t="s">
        <v>77</v>
      </c>
      <c r="O38" s="6"/>
      <c r="P38" s="6"/>
      <c r="Q38" s="6"/>
      <c r="R38" s="6"/>
      <c r="S38" s="39"/>
      <c r="T38" s="6"/>
      <c r="U38" s="6"/>
      <c r="V38" s="6"/>
      <c r="W38" s="6"/>
      <c r="X38" s="6"/>
      <c r="Y38" s="6"/>
      <c r="Z38" s="27"/>
      <c r="AA38" s="52" t="s">
        <v>121</v>
      </c>
      <c r="AB38" s="11"/>
      <c r="AC38" s="3">
        <f>575*3</f>
        <v>1725</v>
      </c>
      <c r="AD38" s="4"/>
      <c r="AE38" s="11"/>
      <c r="AF38" s="3">
        <f>575*2</f>
        <v>1150</v>
      </c>
      <c r="AG38" s="4"/>
      <c r="AH38" s="11"/>
      <c r="AI38" s="3">
        <v>0</v>
      </c>
      <c r="AJ38" s="4"/>
      <c r="AK38" s="11"/>
      <c r="AL38" s="3">
        <f>575*2</f>
        <v>1150</v>
      </c>
      <c r="AM38" s="4"/>
      <c r="AN38" s="11"/>
      <c r="AO38" s="3">
        <f>575*2</f>
        <v>1150</v>
      </c>
      <c r="AP38" s="4"/>
      <c r="AQ38" s="11"/>
      <c r="AR38" s="3">
        <f>575*2</f>
        <v>1150</v>
      </c>
      <c r="AS38" s="4"/>
      <c r="AT38" s="11"/>
      <c r="AU38" s="3">
        <v>0</v>
      </c>
      <c r="AV38" s="4"/>
      <c r="AW38" s="11"/>
      <c r="AX38" s="3">
        <f>575*2</f>
        <v>1150</v>
      </c>
    </row>
    <row r="39" spans="2:50" ht="19.5" customHeight="1" thickBot="1" x14ac:dyDescent="0.6">
      <c r="B39" s="25" t="s">
        <v>79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18" t="s">
        <v>78</v>
      </c>
      <c r="W39" s="6"/>
      <c r="X39" s="6"/>
      <c r="Y39" s="6"/>
      <c r="Z39" s="27"/>
      <c r="AA39" s="52" t="s">
        <v>122</v>
      </c>
      <c r="AB39" s="11"/>
      <c r="AC39" s="3">
        <f>575*3</f>
        <v>1725</v>
      </c>
      <c r="AD39" s="4"/>
      <c r="AE39" s="11"/>
      <c r="AF39" s="3">
        <f>575*2</f>
        <v>1150</v>
      </c>
      <c r="AG39" s="4"/>
      <c r="AH39" s="11"/>
      <c r="AI39" s="3">
        <f>575*2</f>
        <v>1150</v>
      </c>
      <c r="AJ39" s="4"/>
      <c r="AK39" s="11"/>
      <c r="AL39" s="3">
        <v>0</v>
      </c>
      <c r="AM39" s="4"/>
      <c r="AN39" s="11"/>
      <c r="AO39" s="3">
        <f>575*2</f>
        <v>1150</v>
      </c>
      <c r="AP39" s="4"/>
      <c r="AQ39" s="11"/>
      <c r="AR39" s="3">
        <f>575*2</f>
        <v>1150</v>
      </c>
      <c r="AS39" s="4"/>
      <c r="AT39" s="11"/>
      <c r="AU39" s="3">
        <f>575*2</f>
        <v>1150</v>
      </c>
      <c r="AV39" s="4"/>
      <c r="AW39" s="11"/>
      <c r="AX39" s="3">
        <v>0</v>
      </c>
    </row>
    <row r="40" spans="2:50" ht="19.5" customHeight="1" x14ac:dyDescent="0.5">
      <c r="B40" s="40" t="s">
        <v>49</v>
      </c>
      <c r="C40" s="41" t="s">
        <v>0</v>
      </c>
      <c r="D40" s="41" t="s">
        <v>1</v>
      </c>
      <c r="E40" s="41" t="s">
        <v>2</v>
      </c>
      <c r="F40" s="41" t="s">
        <v>3</v>
      </c>
      <c r="G40" s="41" t="s">
        <v>4</v>
      </c>
      <c r="H40" s="41" t="s">
        <v>5</v>
      </c>
      <c r="I40" s="41" t="s">
        <v>6</v>
      </c>
      <c r="J40" s="41" t="s">
        <v>7</v>
      </c>
      <c r="K40" s="41" t="s">
        <v>8</v>
      </c>
      <c r="L40" s="41" t="s">
        <v>9</v>
      </c>
      <c r="M40" s="41" t="s">
        <v>10</v>
      </c>
      <c r="N40" s="41" t="s">
        <v>11</v>
      </c>
      <c r="O40" s="41" t="s">
        <v>12</v>
      </c>
      <c r="P40" s="41" t="s">
        <v>13</v>
      </c>
      <c r="Q40" s="41" t="s">
        <v>14</v>
      </c>
      <c r="R40" s="41" t="s">
        <v>15</v>
      </c>
      <c r="S40" s="41" t="s">
        <v>16</v>
      </c>
      <c r="T40" s="41" t="s">
        <v>17</v>
      </c>
      <c r="U40" s="41" t="s">
        <v>18</v>
      </c>
      <c r="V40" s="41" t="s">
        <v>19</v>
      </c>
      <c r="W40" s="41" t="s">
        <v>20</v>
      </c>
      <c r="X40" s="41" t="s">
        <v>21</v>
      </c>
      <c r="Y40" s="41" t="s">
        <v>22</v>
      </c>
      <c r="Z40" s="42" t="s">
        <v>23</v>
      </c>
      <c r="AA40" s="52"/>
      <c r="AB40" s="65"/>
      <c r="AC40" s="66"/>
      <c r="AD40" s="4"/>
      <c r="AE40" s="65"/>
      <c r="AF40" s="66"/>
      <c r="AG40" s="4"/>
      <c r="AH40" s="65"/>
      <c r="AI40" s="66"/>
      <c r="AJ40" s="4"/>
      <c r="AK40" s="65"/>
      <c r="AL40" s="66"/>
      <c r="AM40" s="4"/>
      <c r="AN40" s="65"/>
      <c r="AO40" s="66"/>
      <c r="AP40" s="4"/>
      <c r="AQ40" s="65"/>
      <c r="AR40" s="66"/>
      <c r="AS40" s="4"/>
      <c r="AT40" s="65"/>
      <c r="AU40" s="66"/>
      <c r="AV40" s="4"/>
      <c r="AW40" s="65"/>
      <c r="AX40" s="66"/>
    </row>
    <row r="41" spans="2:50" ht="19.5" customHeight="1" x14ac:dyDescent="0.55000000000000004">
      <c r="B41" s="25" t="s">
        <v>123</v>
      </c>
      <c r="C41" s="6"/>
      <c r="D41" s="14"/>
      <c r="E41" s="6"/>
      <c r="F41" s="6"/>
      <c r="G41" s="6"/>
      <c r="H41" s="6"/>
      <c r="I41" s="6"/>
      <c r="J41" s="14"/>
      <c r="K41" s="6"/>
      <c r="L41" s="6"/>
      <c r="M41" s="6"/>
      <c r="N41" s="6"/>
      <c r="O41" s="6"/>
      <c r="P41" s="6"/>
      <c r="Q41" s="6"/>
      <c r="R41" s="6"/>
      <c r="S41" s="6"/>
      <c r="T41" s="6"/>
      <c r="U41" s="61">
        <v>50</v>
      </c>
      <c r="V41" s="6"/>
      <c r="W41" s="6"/>
      <c r="X41" s="6"/>
      <c r="Y41" s="61">
        <v>50</v>
      </c>
      <c r="Z41" s="27"/>
      <c r="AA41" s="52" t="s">
        <v>129</v>
      </c>
      <c r="AB41" s="11"/>
      <c r="AC41" s="3">
        <f>50*100</f>
        <v>5000</v>
      </c>
      <c r="AD41" s="4"/>
      <c r="AE41" s="11"/>
      <c r="AF41" s="3">
        <v>0</v>
      </c>
      <c r="AG41" s="4"/>
      <c r="AH41" s="11"/>
      <c r="AI41" s="3">
        <v>0</v>
      </c>
      <c r="AJ41" s="4"/>
      <c r="AK41" s="11"/>
      <c r="AL41" s="3">
        <v>0</v>
      </c>
      <c r="AM41" s="4"/>
      <c r="AN41" s="11"/>
      <c r="AO41" s="3">
        <f>50*100</f>
        <v>5000</v>
      </c>
      <c r="AP41" s="4"/>
      <c r="AQ41" s="11"/>
      <c r="AR41" s="3">
        <v>0</v>
      </c>
      <c r="AS41" s="4"/>
      <c r="AT41" s="11"/>
      <c r="AU41" s="3">
        <v>0</v>
      </c>
      <c r="AV41" s="4"/>
      <c r="AW41" s="11"/>
      <c r="AX41" s="3">
        <v>0</v>
      </c>
    </row>
    <row r="42" spans="2:50" ht="19.5" customHeight="1" x14ac:dyDescent="0.55000000000000004">
      <c r="B42" s="25" t="s">
        <v>124</v>
      </c>
      <c r="C42" s="6"/>
      <c r="D42" s="6"/>
      <c r="E42" s="6"/>
      <c r="F42" s="6"/>
      <c r="G42" s="6"/>
      <c r="H42" s="6"/>
      <c r="I42" s="6"/>
      <c r="J42" s="14"/>
      <c r="K42" s="6"/>
      <c r="L42" s="6"/>
      <c r="M42" s="6"/>
      <c r="N42" s="6"/>
      <c r="O42" s="6"/>
      <c r="P42" s="6"/>
      <c r="Q42" s="6"/>
      <c r="R42" s="6"/>
      <c r="S42" s="6"/>
      <c r="T42" s="6"/>
      <c r="U42" s="61">
        <v>40</v>
      </c>
      <c r="V42" s="6"/>
      <c r="W42" s="6"/>
      <c r="X42" s="6"/>
      <c r="Y42" s="61">
        <v>40</v>
      </c>
      <c r="Z42" s="43"/>
      <c r="AA42" s="52" t="s">
        <v>129</v>
      </c>
      <c r="AB42" s="11"/>
      <c r="AC42" s="3">
        <v>0</v>
      </c>
      <c r="AD42" s="4"/>
      <c r="AE42" s="11"/>
      <c r="AF42" s="3">
        <f>40*100</f>
        <v>4000</v>
      </c>
      <c r="AG42" s="4"/>
      <c r="AH42" s="11"/>
      <c r="AI42" s="3">
        <v>0</v>
      </c>
      <c r="AJ42" s="4"/>
      <c r="AK42" s="11"/>
      <c r="AL42" s="3">
        <v>0</v>
      </c>
      <c r="AM42" s="4"/>
      <c r="AN42" s="11"/>
      <c r="AO42" s="3">
        <v>0</v>
      </c>
      <c r="AP42" s="4"/>
      <c r="AQ42" s="11"/>
      <c r="AR42" s="3">
        <f>40*100</f>
        <v>4000</v>
      </c>
      <c r="AS42" s="4"/>
      <c r="AT42" s="11"/>
      <c r="AU42" s="3">
        <v>0</v>
      </c>
      <c r="AV42" s="4"/>
      <c r="AW42" s="11"/>
      <c r="AX42" s="3">
        <v>0</v>
      </c>
    </row>
    <row r="43" spans="2:50" ht="19.5" customHeight="1" x14ac:dyDescent="0.55000000000000004">
      <c r="B43" s="25" t="s">
        <v>125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14"/>
      <c r="S43" s="6"/>
      <c r="T43" s="6"/>
      <c r="U43" s="61">
        <v>35</v>
      </c>
      <c r="V43" s="6"/>
      <c r="W43" s="6"/>
      <c r="X43" s="6"/>
      <c r="Y43" s="61">
        <v>35</v>
      </c>
      <c r="Z43" s="43"/>
      <c r="AA43" s="52" t="s">
        <v>129</v>
      </c>
      <c r="AB43" s="11"/>
      <c r="AC43" s="3">
        <v>0</v>
      </c>
      <c r="AD43" s="4"/>
      <c r="AE43" s="11"/>
      <c r="AF43" s="3">
        <v>0</v>
      </c>
      <c r="AG43" s="4"/>
      <c r="AH43" s="11"/>
      <c r="AI43" s="3">
        <f>35*100</f>
        <v>3500</v>
      </c>
      <c r="AJ43" s="4"/>
      <c r="AK43" s="11"/>
      <c r="AL43" s="3">
        <v>0</v>
      </c>
      <c r="AM43" s="4"/>
      <c r="AN43" s="11"/>
      <c r="AO43" s="3">
        <v>0</v>
      </c>
      <c r="AP43" s="4"/>
      <c r="AQ43" s="11"/>
      <c r="AR43" s="3">
        <v>0</v>
      </c>
      <c r="AS43" s="4"/>
      <c r="AT43" s="11"/>
      <c r="AU43" s="3">
        <f>35*100</f>
        <v>3500</v>
      </c>
      <c r="AV43" s="4"/>
      <c r="AW43" s="11"/>
      <c r="AX43" s="3">
        <v>0</v>
      </c>
    </row>
    <row r="44" spans="2:50" ht="19.5" customHeight="1" thickBot="1" x14ac:dyDescent="0.6">
      <c r="B44" s="25" t="s">
        <v>126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14"/>
      <c r="S44" s="6"/>
      <c r="T44" s="6"/>
      <c r="U44" s="61">
        <v>20</v>
      </c>
      <c r="V44" s="62"/>
      <c r="W44" s="62"/>
      <c r="X44" s="62"/>
      <c r="Y44" s="61">
        <v>20</v>
      </c>
      <c r="Z44" s="43"/>
      <c r="AA44" s="52" t="s">
        <v>129</v>
      </c>
      <c r="AB44" s="11"/>
      <c r="AC44" s="3">
        <v>0</v>
      </c>
      <c r="AD44" s="4"/>
      <c r="AE44" s="11"/>
      <c r="AF44" s="3">
        <v>0</v>
      </c>
      <c r="AG44" s="4"/>
      <c r="AH44" s="11"/>
      <c r="AI44" s="3">
        <v>0</v>
      </c>
      <c r="AJ44" s="4"/>
      <c r="AK44" s="11"/>
      <c r="AL44" s="3">
        <f>20*100</f>
        <v>2000</v>
      </c>
      <c r="AM44" s="4"/>
      <c r="AN44" s="11"/>
      <c r="AO44" s="3">
        <v>0</v>
      </c>
      <c r="AP44" s="4"/>
      <c r="AQ44" s="11"/>
      <c r="AR44" s="3">
        <v>0</v>
      </c>
      <c r="AS44" s="4"/>
      <c r="AT44" s="11"/>
      <c r="AU44" s="3">
        <v>0</v>
      </c>
      <c r="AV44" s="4"/>
      <c r="AW44" s="11"/>
      <c r="AX44" s="3">
        <f>20*100</f>
        <v>2000</v>
      </c>
    </row>
    <row r="45" spans="2:50" ht="19.5" customHeight="1" x14ac:dyDescent="0.5">
      <c r="B45" s="47" t="s">
        <v>50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9"/>
      <c r="AA45" s="52"/>
      <c r="AB45" s="65"/>
      <c r="AC45" s="66"/>
      <c r="AD45" s="4"/>
      <c r="AE45" s="65"/>
      <c r="AF45" s="66"/>
      <c r="AG45" s="4"/>
      <c r="AH45" s="65"/>
      <c r="AI45" s="66"/>
      <c r="AJ45" s="4"/>
      <c r="AK45" s="65"/>
      <c r="AL45" s="66"/>
      <c r="AM45" s="4"/>
      <c r="AN45" s="65"/>
      <c r="AO45" s="66"/>
      <c r="AP45" s="4"/>
      <c r="AQ45" s="65"/>
      <c r="AR45" s="66"/>
      <c r="AS45" s="4"/>
      <c r="AT45" s="65"/>
      <c r="AU45" s="66"/>
      <c r="AV45" s="4"/>
      <c r="AW45" s="65"/>
      <c r="AX45" s="66"/>
    </row>
    <row r="46" spans="2:50" x14ac:dyDescent="0.55000000000000004">
      <c r="B46" s="45" t="s">
        <v>32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43"/>
      <c r="AA46" s="52"/>
      <c r="AB46" s="11"/>
      <c r="AC46" s="3">
        <v>5000</v>
      </c>
      <c r="AD46" s="4"/>
      <c r="AE46" s="11"/>
      <c r="AF46" s="3">
        <v>0</v>
      </c>
      <c r="AG46" s="4"/>
      <c r="AH46" s="11"/>
      <c r="AI46" s="3">
        <v>0</v>
      </c>
      <c r="AJ46" s="4"/>
      <c r="AK46" s="11"/>
      <c r="AL46" s="3">
        <v>0</v>
      </c>
      <c r="AM46" s="4"/>
      <c r="AN46" s="11"/>
      <c r="AO46" s="3">
        <v>0</v>
      </c>
      <c r="AP46" s="4"/>
      <c r="AQ46" s="11"/>
      <c r="AR46" s="3">
        <v>0</v>
      </c>
      <c r="AS46" s="4"/>
      <c r="AT46" s="11"/>
      <c r="AU46" s="3">
        <v>0</v>
      </c>
      <c r="AV46" s="4"/>
      <c r="AW46" s="11"/>
      <c r="AX46" s="3">
        <v>0</v>
      </c>
    </row>
    <row r="47" spans="2:50" ht="14.7" thickBot="1" x14ac:dyDescent="0.6">
      <c r="B47" s="46" t="s">
        <v>127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44"/>
      <c r="AB47" s="11"/>
      <c r="AC47" s="3">
        <v>0</v>
      </c>
      <c r="AD47" s="4"/>
      <c r="AE47" s="11"/>
      <c r="AF47" s="3">
        <v>3000</v>
      </c>
      <c r="AG47" s="4"/>
      <c r="AH47" s="11"/>
      <c r="AI47" s="3">
        <v>3000</v>
      </c>
      <c r="AJ47" s="4"/>
      <c r="AK47" s="11"/>
      <c r="AL47" s="3">
        <v>3000</v>
      </c>
      <c r="AM47" s="4"/>
      <c r="AN47" s="11"/>
      <c r="AO47" s="3">
        <v>0</v>
      </c>
      <c r="AP47" s="4"/>
      <c r="AQ47" s="11"/>
      <c r="AR47" s="3">
        <v>0</v>
      </c>
      <c r="AS47" s="4"/>
      <c r="AT47" s="11"/>
      <c r="AU47" s="3">
        <v>0</v>
      </c>
      <c r="AV47" s="4"/>
      <c r="AW47" s="11"/>
      <c r="AX47" s="3">
        <v>0</v>
      </c>
    </row>
    <row r="48" spans="2:50" x14ac:dyDescent="0.5">
      <c r="AB48" s="65"/>
      <c r="AC48" s="66"/>
      <c r="AD48" s="4"/>
      <c r="AE48" s="65"/>
      <c r="AF48" s="66"/>
      <c r="AG48" s="4"/>
      <c r="AH48" s="65"/>
      <c r="AI48" s="66"/>
      <c r="AJ48" s="4"/>
      <c r="AK48" s="65"/>
      <c r="AL48" s="66"/>
      <c r="AM48" s="4"/>
      <c r="AN48" s="65"/>
      <c r="AO48" s="66"/>
      <c r="AP48" s="4"/>
      <c r="AQ48" s="65"/>
      <c r="AR48" s="66"/>
      <c r="AS48" s="4"/>
      <c r="AT48" s="65"/>
      <c r="AU48" s="66"/>
      <c r="AV48" s="4"/>
      <c r="AW48" s="65"/>
      <c r="AX48" s="66"/>
    </row>
    <row r="49" spans="2:51" x14ac:dyDescent="0.55000000000000004">
      <c r="Z49" s="16" t="s">
        <v>37</v>
      </c>
      <c r="AB49" s="10">
        <v>214</v>
      </c>
      <c r="AC49" s="10">
        <v>162</v>
      </c>
      <c r="AD49" s="7"/>
      <c r="AE49" s="10">
        <v>214</v>
      </c>
      <c r="AF49" s="10">
        <v>162</v>
      </c>
      <c r="AG49" s="7"/>
      <c r="AH49" s="10">
        <v>214</v>
      </c>
      <c r="AI49" s="10">
        <v>162</v>
      </c>
      <c r="AJ49" s="7"/>
      <c r="AK49" s="10">
        <v>74</v>
      </c>
      <c r="AL49" s="10">
        <v>55</v>
      </c>
      <c r="AM49" s="7"/>
      <c r="AN49" s="10">
        <v>214</v>
      </c>
      <c r="AO49" s="10">
        <v>162</v>
      </c>
      <c r="AP49" s="7"/>
      <c r="AQ49" s="10">
        <v>214</v>
      </c>
      <c r="AR49" s="10">
        <v>162</v>
      </c>
      <c r="AS49" s="7"/>
      <c r="AT49" s="10">
        <v>214</v>
      </c>
      <c r="AU49" s="10">
        <v>162</v>
      </c>
      <c r="AV49" s="7"/>
      <c r="AW49" s="10">
        <v>74</v>
      </c>
      <c r="AX49" s="10">
        <v>55</v>
      </c>
    </row>
    <row r="50" spans="2:51" x14ac:dyDescent="0.55000000000000004">
      <c r="Z50" s="16" t="s">
        <v>38</v>
      </c>
      <c r="AB50" s="11">
        <f>SUM(AB10:AB34)</f>
        <v>55</v>
      </c>
      <c r="AC50" s="11">
        <f>SUM(AC10:AC34)</f>
        <v>16</v>
      </c>
      <c r="AD50" s="4"/>
      <c r="AE50" s="11">
        <f>SUM(AE10:AE34)</f>
        <v>60</v>
      </c>
      <c r="AF50" s="11">
        <f>SUM(AF10:AF34)</f>
        <v>1</v>
      </c>
      <c r="AG50" s="4"/>
      <c r="AH50" s="11">
        <f>SUM(AH10:AH34)</f>
        <v>37</v>
      </c>
      <c r="AI50" s="11">
        <f>SUM(AI10:AI34)</f>
        <v>1</v>
      </c>
      <c r="AJ50" s="4"/>
      <c r="AK50" s="11">
        <f>SUM(AK10:AK34)</f>
        <v>42</v>
      </c>
      <c r="AL50" s="11">
        <f>SUM(AL10:AL34)</f>
        <v>1</v>
      </c>
      <c r="AM50" s="4"/>
      <c r="AN50" s="11">
        <f>SUM(AN10:AN34)</f>
        <v>38</v>
      </c>
      <c r="AO50" s="11">
        <f>SUM(AO10:AO34)</f>
        <v>0</v>
      </c>
      <c r="AP50" s="4"/>
      <c r="AQ50" s="11">
        <f>SUM(AQ10:AQ34)</f>
        <v>38</v>
      </c>
      <c r="AR50" s="11">
        <f>SUM(AR10:AR34)</f>
        <v>0</v>
      </c>
      <c r="AS50" s="4"/>
      <c r="AT50" s="11">
        <f>SUM(AT10:AT34)</f>
        <v>38</v>
      </c>
      <c r="AU50" s="11">
        <f>SUM(AU10:AU34)</f>
        <v>0</v>
      </c>
      <c r="AV50" s="4"/>
      <c r="AW50" s="11">
        <f>SUM(AW10:AW34)</f>
        <v>38</v>
      </c>
      <c r="AX50" s="11">
        <f>SUM(AX10:AX34)</f>
        <v>0</v>
      </c>
    </row>
    <row r="51" spans="2:51" x14ac:dyDescent="0.55000000000000004">
      <c r="Z51" s="16" t="s">
        <v>39</v>
      </c>
      <c r="AB51" s="12">
        <f>+AB49*AB50</f>
        <v>11770</v>
      </c>
      <c r="AC51" s="12">
        <f>+AC50*AC49</f>
        <v>2592</v>
      </c>
      <c r="AD51" s="15"/>
      <c r="AE51" s="12">
        <f>+AE49*AE50</f>
        <v>12840</v>
      </c>
      <c r="AF51" s="12">
        <f>+AF50*AF49</f>
        <v>162</v>
      </c>
      <c r="AG51" s="15"/>
      <c r="AH51" s="12">
        <f>+AH49*AH50</f>
        <v>7918</v>
      </c>
      <c r="AI51" s="12">
        <f>+AI50*AI49</f>
        <v>162</v>
      </c>
      <c r="AJ51" s="15"/>
      <c r="AK51" s="12">
        <f>+AK49*AK50</f>
        <v>3108</v>
      </c>
      <c r="AL51" s="12">
        <f>+AL50*AL49</f>
        <v>55</v>
      </c>
      <c r="AM51" s="15"/>
      <c r="AN51" s="12">
        <f>+AN49*AN50</f>
        <v>8132</v>
      </c>
      <c r="AO51" s="12">
        <f>+AO50*AO49</f>
        <v>0</v>
      </c>
      <c r="AP51" s="15"/>
      <c r="AQ51" s="12">
        <f>+AQ49*AQ50</f>
        <v>8132</v>
      </c>
      <c r="AR51" s="12">
        <f>+AR50*AR49</f>
        <v>0</v>
      </c>
      <c r="AS51" s="15"/>
      <c r="AT51" s="12">
        <f>+AT49*AT50</f>
        <v>8132</v>
      </c>
      <c r="AU51" s="12">
        <f>+AU50*AU49</f>
        <v>0</v>
      </c>
      <c r="AV51" s="4"/>
      <c r="AW51" s="12">
        <f>+AW49*AW50</f>
        <v>2812</v>
      </c>
      <c r="AX51" s="12">
        <f>+AX50*AX49</f>
        <v>0</v>
      </c>
    </row>
    <row r="52" spans="2:51" x14ac:dyDescent="0.55000000000000004">
      <c r="Z52" s="16" t="s">
        <v>40</v>
      </c>
      <c r="AB52" s="12"/>
      <c r="AC52" s="12">
        <f>+AB51+AC51+AC47+AC46+AC44+AC43+AC42+AC41+AC39+AC38+AC37+AC36+AC7</f>
        <v>41537</v>
      </c>
      <c r="AD52" s="4"/>
      <c r="AE52" s="12"/>
      <c r="AF52" s="12">
        <f>+AE51+AF51+AF47+AF46+AF44+AF43+AF42+AF41+AF39+AF38+AF37+AF36+AF7</f>
        <v>29452</v>
      </c>
      <c r="AG52" s="4"/>
      <c r="AH52" s="12"/>
      <c r="AI52" s="12">
        <f>+AH51+AI51+AI47+AI46+AI44+AI43+AI42+AI41+AI39+AI38+AI37+AI36+AI7</f>
        <v>24030</v>
      </c>
      <c r="AJ52" s="4"/>
      <c r="AK52" s="12"/>
      <c r="AL52" s="12">
        <f>+AK51+AL51+AL47+AL46+AL44+AL43+AL42+AL41+AL39+AL38+AL37+AL36+AL7</f>
        <v>17613</v>
      </c>
      <c r="AM52" s="4"/>
      <c r="AN52" s="12"/>
      <c r="AO52" s="12">
        <f>+AN51+AO51+AO47+AO46+AO44+AO43+AO42+AO41+AO39+AO38+AO37+AO36+AO7</f>
        <v>22582</v>
      </c>
      <c r="AP52" s="4"/>
      <c r="AQ52" s="12"/>
      <c r="AR52" s="12">
        <f>+AQ51+AR51+AR47+AR46+AR44+AR43+AR42+AR41+AR39+AR38+AR37+AR36+AR7</f>
        <v>21582</v>
      </c>
      <c r="AS52" s="4"/>
      <c r="AT52" s="12"/>
      <c r="AU52" s="12">
        <f>+AT51+AU51+AU47+AU46+AU44+AU43+AU42+AU41+AU39+AU38+AU37+AU36+AU7</f>
        <v>21082</v>
      </c>
      <c r="AV52" s="4"/>
      <c r="AW52" s="12"/>
      <c r="AX52" s="12">
        <f>+AW51+AX51+AX47+AX46+AX44+AX43+AX42+AX41+AX39+AX38+AX37+AX36+AX7</f>
        <v>14262</v>
      </c>
      <c r="AY52" s="5">
        <f>SUM(AB52:AX52)</f>
        <v>192140</v>
      </c>
    </row>
    <row r="53" spans="2:51" x14ac:dyDescent="0.55000000000000004">
      <c r="B53" s="8"/>
      <c r="AB53" s="67" t="str">
        <f>+AB5</f>
        <v>UOG - UK</v>
      </c>
      <c r="AC53" s="68"/>
      <c r="AD53"/>
      <c r="AE53" s="67" t="str">
        <f>+AE5</f>
        <v>GRAZ - AT</v>
      </c>
      <c r="AF53" s="68"/>
      <c r="AG53"/>
      <c r="AH53" s="67" t="str">
        <f>+AH5</f>
        <v>CESIE - IT</v>
      </c>
      <c r="AI53" s="68"/>
      <c r="AJ53"/>
      <c r="AK53" s="67" t="str">
        <f>+AK5</f>
        <v>RFP - HU</v>
      </c>
      <c r="AL53" s="68"/>
      <c r="AM53"/>
      <c r="AN53" s="67" t="str">
        <f>+AN5</f>
        <v>Sch - UK</v>
      </c>
      <c r="AO53" s="68"/>
      <c r="AP53"/>
      <c r="AQ53" s="67" t="str">
        <f>+AQ5</f>
        <v>Sch - AT</v>
      </c>
      <c r="AR53" s="68"/>
      <c r="AS53"/>
      <c r="AT53" s="67" t="str">
        <f>+AT5</f>
        <v>Sch - IT</v>
      </c>
      <c r="AU53" s="68"/>
      <c r="AV53"/>
      <c r="AW53" s="67" t="str">
        <f>+AW5</f>
        <v>Sch/Oth - HU</v>
      </c>
      <c r="AX53" s="68"/>
    </row>
    <row r="54" spans="2:51" x14ac:dyDescent="0.55000000000000004">
      <c r="AW54" s="5"/>
    </row>
  </sheetData>
  <mergeCells count="73">
    <mergeCell ref="AE5:AF5"/>
    <mergeCell ref="AB5:AC5"/>
    <mergeCell ref="AB3:AX3"/>
    <mergeCell ref="AW45:AX45"/>
    <mergeCell ref="AW48:AX48"/>
    <mergeCell ref="AW5:AX5"/>
    <mergeCell ref="AT5:AU5"/>
    <mergeCell ref="AQ5:AR5"/>
    <mergeCell ref="AN5:AO5"/>
    <mergeCell ref="AK5:AL5"/>
    <mergeCell ref="AH5:AI5"/>
    <mergeCell ref="AW9:AX9"/>
    <mergeCell ref="AW17:AX17"/>
    <mergeCell ref="AW26:AX26"/>
    <mergeCell ref="AN9:AO9"/>
    <mergeCell ref="AN17:AO17"/>
    <mergeCell ref="AN26:AO26"/>
    <mergeCell ref="AB17:AC17"/>
    <mergeCell ref="AE17:AF17"/>
    <mergeCell ref="AW40:AX40"/>
    <mergeCell ref="AN53:AO53"/>
    <mergeCell ref="AQ9:AR9"/>
    <mergeCell ref="AQ17:AR17"/>
    <mergeCell ref="AQ26:AR26"/>
    <mergeCell ref="AQ35:AR35"/>
    <mergeCell ref="AQ40:AR40"/>
    <mergeCell ref="AQ45:AR45"/>
    <mergeCell ref="AQ48:AR48"/>
    <mergeCell ref="AQ53:AR53"/>
    <mergeCell ref="AW35:AX35"/>
    <mergeCell ref="AN35:AO35"/>
    <mergeCell ref="AW53:AX53"/>
    <mergeCell ref="AT9:AU9"/>
    <mergeCell ref="AN48:AO48"/>
    <mergeCell ref="AT26:AU26"/>
    <mergeCell ref="AB40:AC40"/>
    <mergeCell ref="AE40:AF40"/>
    <mergeCell ref="AH40:AI40"/>
    <mergeCell ref="AK40:AL40"/>
    <mergeCell ref="AT40:AU40"/>
    <mergeCell ref="AB35:AC35"/>
    <mergeCell ref="AB9:AC9"/>
    <mergeCell ref="AE9:AF9"/>
    <mergeCell ref="AH9:AI9"/>
    <mergeCell ref="AK9:AL9"/>
    <mergeCell ref="AB26:AC26"/>
    <mergeCell ref="AE26:AF26"/>
    <mergeCell ref="AH26:AI26"/>
    <mergeCell ref="AE35:AF35"/>
    <mergeCell ref="AH35:AI35"/>
    <mergeCell ref="AH48:AI48"/>
    <mergeCell ref="AT35:AU35"/>
    <mergeCell ref="AK48:AL48"/>
    <mergeCell ref="AT48:AU48"/>
    <mergeCell ref="AE48:AF48"/>
    <mergeCell ref="AK35:AL35"/>
    <mergeCell ref="AB45:AC45"/>
    <mergeCell ref="AE45:AF45"/>
    <mergeCell ref="AH45:AI45"/>
    <mergeCell ref="AK45:AL45"/>
    <mergeCell ref="AT45:AU45"/>
    <mergeCell ref="AN45:AO45"/>
    <mergeCell ref="AB53:AC53"/>
    <mergeCell ref="AE53:AF53"/>
    <mergeCell ref="AH53:AI53"/>
    <mergeCell ref="AK53:AL53"/>
    <mergeCell ref="AB48:AC48"/>
    <mergeCell ref="AH17:AI17"/>
    <mergeCell ref="AK17:AL17"/>
    <mergeCell ref="AT17:AU17"/>
    <mergeCell ref="AN40:AO40"/>
    <mergeCell ref="AT53:AU53"/>
    <mergeCell ref="AK26:AL26"/>
  </mergeCells>
  <phoneticPr fontId="3" type="noConversion"/>
  <printOptions gridLines="1"/>
  <pageMargins left="0.25" right="0.25" top="0.75" bottom="0.75" header="0.3" footer="0.3"/>
  <pageSetup paperSize="9" scale="49" orientation="landscape" horizontalDpi="4294967292" vertic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WORKPLAN</vt:lpstr>
      <vt:lpstr>WORKPLAN!Print_Area</vt:lpstr>
    </vt:vector>
  </TitlesOfParts>
  <Company>European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CONSTANTINIDES Christakis (EAC-EXT)</dc:creator>
  <cp:lastModifiedBy>Lis Polzleitner</cp:lastModifiedBy>
  <cp:lastPrinted>2016-03-07T20:45:30Z</cp:lastPrinted>
  <dcterms:created xsi:type="dcterms:W3CDTF">2014-01-23T14:45:15Z</dcterms:created>
  <dcterms:modified xsi:type="dcterms:W3CDTF">2016-03-07T20:49:12Z</dcterms:modified>
</cp:coreProperties>
</file>